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groubaar-my.sharepoint.com/personal/flong_agro_uba_ar/Documents/Mele_OD/Propios_Excel/Radiación/"/>
    </mc:Choice>
  </mc:AlternateContent>
  <xr:revisionPtr revIDLastSave="4" documentId="13_ncr:1_{51A518F3-47A3-431C-883A-2E0ECD22C043}" xr6:coauthVersionLast="47" xr6:coauthVersionMax="47" xr10:uidLastSave="{D87773CD-4AA0-40A8-BE1F-BD70B2B9FC92}"/>
  <workbookProtection workbookAlgorithmName="SHA-512" workbookHashValue="/dZ/WRgBIctxWKp9DK8A+8Ph6zyC+ppB/1UlkM+ZJlw3sZMoG3az2X8cx6TJZnYGCrdL/AnRaPTg6jJXfbgcGA==" workbookSaltValue="2MOvyz4T7neH2yFis4Z1rw==" workbookSpinCount="100000" lockStructure="1"/>
  <bookViews>
    <workbookView xWindow="20280" yWindow="-120" windowWidth="29040" windowHeight="15840" activeTab="3" xr2:uid="{00000000-000D-0000-FFFF-FFFF00000000}"/>
  </bookViews>
  <sheets>
    <sheet name="Título" sheetId="12" r:id="rId1"/>
    <sheet name="Datos" sheetId="1" r:id="rId2"/>
    <sheet name="Cálculos" sheetId="2" state="hidden" r:id="rId3"/>
    <sheet name="Resultados" sheetId="11" r:id="rId4"/>
    <sheet name="Altura del Sol" sheetId="16" r:id="rId5"/>
    <sheet name="Gráfico HA y F" sheetId="13" r:id="rId6"/>
    <sheet name="Gráfico RA" sheetId="14" r:id="rId7"/>
    <sheet name="Gráfico altura Sol" sheetId="18" r:id="rId8"/>
    <sheet name="Hoja3" sheetId="17" state="hidden" r:id="rId9"/>
    <sheet name="Hoja1" sheetId="15" state="hidden" r:id="rId10"/>
  </sheets>
  <definedNames>
    <definedName name="_xlnm._FilterDatabase" localSheetId="2" hidden="1">Cálculos!$A$1:$L$368</definedName>
    <definedName name="_xlnm._FilterDatabase" localSheetId="1" hidden="1">Datos!$B$1:$B$12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5" l="1"/>
  <c r="E2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A1" i="15" l="1"/>
  <c r="A2" i="15"/>
  <c r="A3" i="15"/>
  <c r="A4" i="15"/>
  <c r="A5" i="15"/>
  <c r="A6" i="15"/>
  <c r="A7" i="15"/>
  <c r="A8" i="15"/>
  <c r="A9" i="15"/>
  <c r="A10" i="15"/>
  <c r="C28" i="17"/>
  <c r="D28" i="17"/>
  <c r="E28" i="17"/>
  <c r="F28" i="17"/>
  <c r="G28" i="17"/>
  <c r="H28" i="17"/>
  <c r="I28" i="17"/>
  <c r="J28" i="17"/>
  <c r="K28" i="17"/>
  <c r="L28" i="17"/>
  <c r="M28" i="17"/>
  <c r="O3" i="17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" i="17"/>
  <c r="B28" i="17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195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1" i="15"/>
  <c r="H1" i="2" l="1"/>
  <c r="P25" i="2"/>
  <c r="Q25" i="2"/>
  <c r="P24" i="2" s="1"/>
  <c r="P29" i="2"/>
  <c r="P22" i="2"/>
  <c r="P28" i="2" s="1"/>
  <c r="P27" i="2" l="1"/>
  <c r="B11" i="1" l="1"/>
  <c r="C2" i="11"/>
  <c r="P18" i="2" l="1"/>
  <c r="I16" i="2" s="1"/>
  <c r="J16" i="2" s="1"/>
  <c r="K16" i="2" s="1"/>
  <c r="B27" i="17"/>
  <c r="K1" i="2"/>
  <c r="I257" i="2" l="1"/>
  <c r="J257" i="2" s="1"/>
  <c r="K257" i="2" s="1"/>
  <c r="I226" i="2"/>
  <c r="J226" i="2" s="1"/>
  <c r="K226" i="2" s="1"/>
  <c r="I347" i="2"/>
  <c r="J347" i="2" s="1"/>
  <c r="K347" i="2" s="1"/>
  <c r="I180" i="2"/>
  <c r="J180" i="2" s="1"/>
  <c r="K180" i="2" s="1"/>
  <c r="I334" i="2"/>
  <c r="J334" i="2" s="1"/>
  <c r="K334" i="2" s="1"/>
  <c r="I230" i="2"/>
  <c r="J230" i="2" s="1"/>
  <c r="K230" i="2" s="1"/>
  <c r="I355" i="2"/>
  <c r="J355" i="2" s="1"/>
  <c r="K355" i="2" s="1"/>
  <c r="I308" i="2"/>
  <c r="J308" i="2" s="1"/>
  <c r="K308" i="2" s="1"/>
  <c r="I333" i="2"/>
  <c r="J333" i="2" s="1"/>
  <c r="K333" i="2" s="1"/>
  <c r="I196" i="2"/>
  <c r="J196" i="2" s="1"/>
  <c r="K196" i="2" s="1"/>
  <c r="I290" i="2"/>
  <c r="J290" i="2" s="1"/>
  <c r="K290" i="2" s="1"/>
  <c r="I151" i="2"/>
  <c r="J151" i="2" s="1"/>
  <c r="K151" i="2" s="1"/>
  <c r="I242" i="2"/>
  <c r="J242" i="2" s="1"/>
  <c r="K242" i="2" s="1"/>
  <c r="I236" i="2"/>
  <c r="J236" i="2" s="1"/>
  <c r="K236" i="2" s="1"/>
  <c r="I356" i="2"/>
  <c r="J356" i="2" s="1"/>
  <c r="K356" i="2" s="1"/>
  <c r="I137" i="2"/>
  <c r="J137" i="2" s="1"/>
  <c r="K137" i="2" s="1"/>
  <c r="I266" i="2"/>
  <c r="J266" i="2" s="1"/>
  <c r="K266" i="2" s="1"/>
  <c r="I238" i="2"/>
  <c r="J238" i="2" s="1"/>
  <c r="K238" i="2" s="1"/>
  <c r="I31" i="2"/>
  <c r="J31" i="2" s="1"/>
  <c r="K31" i="2" s="1"/>
  <c r="I65" i="2"/>
  <c r="J65" i="2" s="1"/>
  <c r="K65" i="2" s="1"/>
  <c r="I129" i="2"/>
  <c r="J129" i="2" s="1"/>
  <c r="K129" i="2" s="1"/>
  <c r="I44" i="2"/>
  <c r="J44" i="2" s="1"/>
  <c r="K44" i="2" s="1"/>
  <c r="I360" i="2"/>
  <c r="J360" i="2" s="1"/>
  <c r="K360" i="2" s="1"/>
  <c r="I278" i="2"/>
  <c r="J278" i="2" s="1"/>
  <c r="K278" i="2" s="1"/>
  <c r="I231" i="2"/>
  <c r="J231" i="2" s="1"/>
  <c r="K231" i="2" s="1"/>
  <c r="I171" i="2"/>
  <c r="J171" i="2" s="1"/>
  <c r="K171" i="2" s="1"/>
  <c r="I324" i="2"/>
  <c r="J324" i="2" s="1"/>
  <c r="K324" i="2" s="1"/>
  <c r="I199" i="2"/>
  <c r="J199" i="2" s="1"/>
  <c r="K199" i="2" s="1"/>
  <c r="I222" i="2"/>
  <c r="J222" i="2" s="1"/>
  <c r="K222" i="2" s="1"/>
  <c r="I74" i="2"/>
  <c r="J74" i="2" s="1"/>
  <c r="K74" i="2" s="1"/>
  <c r="I160" i="2"/>
  <c r="J160" i="2" s="1"/>
  <c r="K160" i="2" s="1"/>
  <c r="I300" i="2"/>
  <c r="J300" i="2" s="1"/>
  <c r="K300" i="2" s="1"/>
  <c r="I213" i="2"/>
  <c r="J213" i="2" s="1"/>
  <c r="K213" i="2" s="1"/>
  <c r="I224" i="2"/>
  <c r="J224" i="2" s="1"/>
  <c r="K224" i="2" s="1"/>
  <c r="I115" i="2"/>
  <c r="J115" i="2" s="1"/>
  <c r="K115" i="2" s="1"/>
  <c r="I10" i="2"/>
  <c r="J10" i="2" s="1"/>
  <c r="K10" i="2" s="1"/>
  <c r="I254" i="2"/>
  <c r="J254" i="2" s="1"/>
  <c r="K254" i="2" s="1"/>
  <c r="I270" i="2"/>
  <c r="J270" i="2" s="1"/>
  <c r="K270" i="2" s="1"/>
  <c r="I338" i="2"/>
  <c r="J338" i="2" s="1"/>
  <c r="K338" i="2" s="1"/>
  <c r="I367" i="2"/>
  <c r="J367" i="2" s="1"/>
  <c r="K367" i="2" s="1"/>
  <c r="I265" i="2"/>
  <c r="J265" i="2" s="1"/>
  <c r="K265" i="2" s="1"/>
  <c r="I331" i="2"/>
  <c r="J331" i="2" s="1"/>
  <c r="K331" i="2" s="1"/>
  <c r="I225" i="2"/>
  <c r="J225" i="2" s="1"/>
  <c r="K225" i="2" s="1"/>
  <c r="I218" i="2"/>
  <c r="J218" i="2" s="1"/>
  <c r="K218" i="2" s="1"/>
  <c r="I317" i="2"/>
  <c r="J317" i="2" s="1"/>
  <c r="K317" i="2" s="1"/>
  <c r="I102" i="2"/>
  <c r="J102" i="2" s="1"/>
  <c r="K102" i="2" s="1"/>
  <c r="I239" i="2"/>
  <c r="J239" i="2" s="1"/>
  <c r="K239" i="2" s="1"/>
  <c r="I156" i="2"/>
  <c r="J156" i="2" s="1"/>
  <c r="K156" i="2" s="1"/>
  <c r="I170" i="2"/>
  <c r="J170" i="2" s="1"/>
  <c r="K170" i="2" s="1"/>
  <c r="I223" i="2"/>
  <c r="J223" i="2" s="1"/>
  <c r="K223" i="2" s="1"/>
  <c r="I328" i="2"/>
  <c r="J328" i="2" s="1"/>
  <c r="K328" i="2" s="1"/>
  <c r="I249" i="2"/>
  <c r="J249" i="2" s="1"/>
  <c r="K249" i="2" s="1"/>
  <c r="I195" i="2"/>
  <c r="J195" i="2" s="1"/>
  <c r="K195" i="2" s="1"/>
  <c r="I297" i="2"/>
  <c r="J297" i="2" s="1"/>
  <c r="K297" i="2" s="1"/>
  <c r="I190" i="2"/>
  <c r="J190" i="2" s="1"/>
  <c r="K190" i="2" s="1"/>
  <c r="I159" i="2"/>
  <c r="J159" i="2" s="1"/>
  <c r="K159" i="2" s="1"/>
  <c r="I295" i="2"/>
  <c r="J295" i="2" s="1"/>
  <c r="K295" i="2" s="1"/>
  <c r="I50" i="2"/>
  <c r="J50" i="2" s="1"/>
  <c r="K50" i="2" s="1"/>
  <c r="I201" i="2"/>
  <c r="J201" i="2" s="1"/>
  <c r="K201" i="2" s="1"/>
  <c r="I112" i="2"/>
  <c r="J112" i="2" s="1"/>
  <c r="K112" i="2" s="1"/>
  <c r="I127" i="2"/>
  <c r="J127" i="2" s="1"/>
  <c r="K127" i="2" s="1"/>
  <c r="I83" i="2"/>
  <c r="J83" i="2" s="1"/>
  <c r="K83" i="2" s="1"/>
  <c r="I320" i="2"/>
  <c r="J320" i="2" s="1"/>
  <c r="K320" i="2" s="1"/>
  <c r="I321" i="2"/>
  <c r="J321" i="2" s="1"/>
  <c r="K321" i="2" s="1"/>
  <c r="I288" i="2"/>
  <c r="J288" i="2" s="1"/>
  <c r="K288" i="2" s="1"/>
  <c r="I282" i="2"/>
  <c r="J282" i="2" s="1"/>
  <c r="K282" i="2" s="1"/>
  <c r="I344" i="2"/>
  <c r="J344" i="2" s="1"/>
  <c r="K344" i="2" s="1"/>
  <c r="I41" i="2"/>
  <c r="J41" i="2" s="1"/>
  <c r="K41" i="2" s="1"/>
  <c r="I110" i="2"/>
  <c r="J110" i="2" s="1"/>
  <c r="K110" i="2" s="1"/>
  <c r="I63" i="2"/>
  <c r="J63" i="2" s="1"/>
  <c r="K63" i="2" s="1"/>
  <c r="I216" i="2"/>
  <c r="J216" i="2" s="1"/>
  <c r="K216" i="2" s="1"/>
  <c r="I302" i="2"/>
  <c r="J302" i="2" s="1"/>
  <c r="K302" i="2" s="1"/>
  <c r="I42" i="2"/>
  <c r="J42" i="2" s="1"/>
  <c r="K42" i="2" s="1"/>
  <c r="I281" i="2"/>
  <c r="J281" i="2" s="1"/>
  <c r="K281" i="2" s="1"/>
  <c r="I135" i="2"/>
  <c r="J135" i="2" s="1"/>
  <c r="K135" i="2" s="1"/>
  <c r="I75" i="2"/>
  <c r="J75" i="2" s="1"/>
  <c r="K75" i="2" s="1"/>
  <c r="I350" i="2"/>
  <c r="J350" i="2" s="1"/>
  <c r="K350" i="2" s="1"/>
  <c r="I250" i="2"/>
  <c r="J250" i="2" s="1"/>
  <c r="K250" i="2" s="1"/>
  <c r="I191" i="2"/>
  <c r="J191" i="2" s="1"/>
  <c r="K191" i="2" s="1"/>
  <c r="I305" i="2"/>
  <c r="J305" i="2" s="1"/>
  <c r="K305" i="2" s="1"/>
  <c r="I70" i="2"/>
  <c r="J70" i="2" s="1"/>
  <c r="K70" i="2" s="1"/>
  <c r="I319" i="2"/>
  <c r="J319" i="2" s="1"/>
  <c r="K319" i="2" s="1"/>
  <c r="I272" i="2"/>
  <c r="J272" i="2" s="1"/>
  <c r="K272" i="2" s="1"/>
  <c r="I345" i="2"/>
  <c r="J345" i="2" s="1"/>
  <c r="K345" i="2" s="1"/>
  <c r="I140" i="2"/>
  <c r="J140" i="2" s="1"/>
  <c r="K140" i="2" s="1"/>
  <c r="I94" i="2"/>
  <c r="J94" i="2" s="1"/>
  <c r="K94" i="2" s="1"/>
  <c r="I246" i="2"/>
  <c r="J246" i="2" s="1"/>
  <c r="K246" i="2" s="1"/>
  <c r="I4" i="2"/>
  <c r="J4" i="2" s="1"/>
  <c r="K4" i="2" s="1"/>
  <c r="I114" i="2"/>
  <c r="J114" i="2" s="1"/>
  <c r="K114" i="2" s="1"/>
  <c r="I221" i="2"/>
  <c r="J221" i="2" s="1"/>
  <c r="K221" i="2" s="1"/>
  <c r="I287" i="2"/>
  <c r="J287" i="2" s="1"/>
  <c r="K287" i="2" s="1"/>
  <c r="I264" i="2"/>
  <c r="J264" i="2" s="1"/>
  <c r="K264" i="2" s="1"/>
  <c r="I293" i="2"/>
  <c r="J293" i="2" s="1"/>
  <c r="K293" i="2" s="1"/>
  <c r="I200" i="2"/>
  <c r="J200" i="2" s="1"/>
  <c r="K200" i="2" s="1"/>
  <c r="I25" i="2"/>
  <c r="J25" i="2" s="1"/>
  <c r="K25" i="2" s="1"/>
  <c r="I340" i="2"/>
  <c r="J340" i="2" s="1"/>
  <c r="K340" i="2" s="1"/>
  <c r="I125" i="2"/>
  <c r="J125" i="2" s="1"/>
  <c r="K125" i="2" s="1"/>
  <c r="I80" i="2"/>
  <c r="J80" i="2" s="1"/>
  <c r="K80" i="2" s="1"/>
  <c r="I235" i="2"/>
  <c r="J235" i="2" s="1"/>
  <c r="K235" i="2" s="1"/>
  <c r="I361" i="2"/>
  <c r="J361" i="2" s="1"/>
  <c r="K361" i="2" s="1"/>
  <c r="I99" i="2"/>
  <c r="J99" i="2" s="1"/>
  <c r="K99" i="2" s="1"/>
  <c r="I215" i="2"/>
  <c r="J215" i="2" s="1"/>
  <c r="K215" i="2" s="1"/>
  <c r="I271" i="2"/>
  <c r="J271" i="2" s="1"/>
  <c r="K271" i="2" s="1"/>
  <c r="I169" i="2"/>
  <c r="J169" i="2" s="1"/>
  <c r="K169" i="2" s="1"/>
  <c r="I261" i="2"/>
  <c r="J261" i="2" s="1"/>
  <c r="K261" i="2" s="1"/>
  <c r="I260" i="2"/>
  <c r="J260" i="2" s="1"/>
  <c r="K260" i="2" s="1"/>
  <c r="I143" i="2"/>
  <c r="J143" i="2" s="1"/>
  <c r="K143" i="2" s="1"/>
  <c r="I233" i="2"/>
  <c r="J233" i="2" s="1"/>
  <c r="K233" i="2" s="1"/>
  <c r="I303" i="2"/>
  <c r="J303" i="2" s="1"/>
  <c r="K303" i="2" s="1"/>
  <c r="I162" i="2"/>
  <c r="J162" i="2" s="1"/>
  <c r="K162" i="2" s="1"/>
  <c r="I214" i="2"/>
  <c r="J214" i="2" s="1"/>
  <c r="K214" i="2" s="1"/>
  <c r="I298" i="2"/>
  <c r="J298" i="2" s="1"/>
  <c r="K298" i="2" s="1"/>
  <c r="I314" i="2"/>
  <c r="J314" i="2" s="1"/>
  <c r="K314" i="2" s="1"/>
  <c r="I312" i="2"/>
  <c r="J312" i="2" s="1"/>
  <c r="K312" i="2" s="1"/>
  <c r="I219" i="2"/>
  <c r="J219" i="2" s="1"/>
  <c r="K219" i="2" s="1"/>
  <c r="I81" i="2"/>
  <c r="J81" i="2" s="1"/>
  <c r="K81" i="2" s="1"/>
  <c r="I203" i="2"/>
  <c r="J203" i="2" s="1"/>
  <c r="K203" i="2" s="1"/>
  <c r="I59" i="2"/>
  <c r="J59" i="2" s="1"/>
  <c r="K59" i="2" s="1"/>
  <c r="I306" i="2"/>
  <c r="J306" i="2" s="1"/>
  <c r="K306" i="2" s="1"/>
  <c r="I217" i="2"/>
  <c r="J217" i="2" s="1"/>
  <c r="K217" i="2" s="1"/>
  <c r="I58" i="2"/>
  <c r="J58" i="2" s="1"/>
  <c r="K58" i="2" s="1"/>
  <c r="I337" i="2"/>
  <c r="J337" i="2" s="1"/>
  <c r="K337" i="2" s="1"/>
  <c r="I229" i="2"/>
  <c r="J229" i="2" s="1"/>
  <c r="K229" i="2" s="1"/>
  <c r="I48" i="2"/>
  <c r="J48" i="2" s="1"/>
  <c r="K48" i="2" s="1"/>
  <c r="I148" i="2"/>
  <c r="J148" i="2" s="1"/>
  <c r="K148" i="2" s="1"/>
  <c r="I172" i="2"/>
  <c r="J172" i="2" s="1"/>
  <c r="K172" i="2" s="1"/>
  <c r="I166" i="2"/>
  <c r="J166" i="2" s="1"/>
  <c r="K166" i="2" s="1"/>
  <c r="I40" i="2"/>
  <c r="J40" i="2" s="1"/>
  <c r="K40" i="2" s="1"/>
  <c r="I234" i="2"/>
  <c r="J234" i="2" s="1"/>
  <c r="K234" i="2" s="1"/>
  <c r="I158" i="2"/>
  <c r="J158" i="2" s="1"/>
  <c r="K158" i="2" s="1"/>
  <c r="I164" i="2"/>
  <c r="J164" i="2" s="1"/>
  <c r="K164" i="2" s="1"/>
  <c r="I343" i="2"/>
  <c r="J343" i="2" s="1"/>
  <c r="K343" i="2" s="1"/>
  <c r="I157" i="2"/>
  <c r="J157" i="2" s="1"/>
  <c r="K157" i="2" s="1"/>
  <c r="I280" i="2"/>
  <c r="J280" i="2" s="1"/>
  <c r="K280" i="2" s="1"/>
  <c r="I187" i="2"/>
  <c r="J187" i="2" s="1"/>
  <c r="K187" i="2" s="1"/>
  <c r="I296" i="2"/>
  <c r="J296" i="2" s="1"/>
  <c r="K296" i="2" s="1"/>
  <c r="I175" i="2"/>
  <c r="J175" i="2" s="1"/>
  <c r="K175" i="2" s="1"/>
  <c r="I66" i="2"/>
  <c r="J66" i="2" s="1"/>
  <c r="K66" i="2" s="1"/>
  <c r="I146" i="2"/>
  <c r="J146" i="2" s="1"/>
  <c r="K146" i="2" s="1"/>
  <c r="I30" i="2"/>
  <c r="J30" i="2" s="1"/>
  <c r="K30" i="2" s="1"/>
  <c r="I289" i="2"/>
  <c r="J289" i="2" s="1"/>
  <c r="K289" i="2" s="1"/>
  <c r="I181" i="2"/>
  <c r="J181" i="2" s="1"/>
  <c r="K181" i="2" s="1"/>
  <c r="I43" i="2"/>
  <c r="J43" i="2" s="1"/>
  <c r="K43" i="2" s="1"/>
  <c r="I304" i="2"/>
  <c r="J304" i="2" s="1"/>
  <c r="K304" i="2" s="1"/>
  <c r="I186" i="2"/>
  <c r="J186" i="2" s="1"/>
  <c r="K186" i="2" s="1"/>
  <c r="I28" i="2"/>
  <c r="J28" i="2" s="1"/>
  <c r="K28" i="2" s="1"/>
  <c r="I76" i="2"/>
  <c r="J76" i="2" s="1"/>
  <c r="K76" i="2" s="1"/>
  <c r="I139" i="2"/>
  <c r="J139" i="2" s="1"/>
  <c r="K139" i="2" s="1"/>
  <c r="I101" i="2"/>
  <c r="J101" i="2" s="1"/>
  <c r="K101" i="2" s="1"/>
  <c r="I368" i="2"/>
  <c r="J368" i="2" s="1"/>
  <c r="K368" i="2" s="1"/>
  <c r="I39" i="2"/>
  <c r="J39" i="2" s="1"/>
  <c r="K39" i="2" s="1"/>
  <c r="I105" i="2"/>
  <c r="J105" i="2" s="1"/>
  <c r="K105" i="2" s="1"/>
  <c r="I326" i="2"/>
  <c r="J326" i="2" s="1"/>
  <c r="K326" i="2" s="1"/>
  <c r="I98" i="2"/>
  <c r="J98" i="2" s="1"/>
  <c r="K98" i="2" s="1"/>
  <c r="I263" i="2"/>
  <c r="J263" i="2" s="1"/>
  <c r="K263" i="2" s="1"/>
  <c r="I6" i="2"/>
  <c r="J6" i="2" s="1"/>
  <c r="K6" i="2" s="1"/>
  <c r="I291" i="2"/>
  <c r="J291" i="2" s="1"/>
  <c r="K291" i="2" s="1"/>
  <c r="I161" i="2"/>
  <c r="J161" i="2" s="1"/>
  <c r="K161" i="2" s="1"/>
  <c r="I45" i="2"/>
  <c r="J45" i="2" s="1"/>
  <c r="K45" i="2" s="1"/>
  <c r="I131" i="2"/>
  <c r="J131" i="2" s="1"/>
  <c r="K131" i="2" s="1"/>
  <c r="I7" i="2"/>
  <c r="J7" i="2" s="1"/>
  <c r="K7" i="2" s="1"/>
  <c r="I284" i="2"/>
  <c r="J284" i="2" s="1"/>
  <c r="K284" i="2" s="1"/>
  <c r="I167" i="2"/>
  <c r="J167" i="2" s="1"/>
  <c r="K167" i="2" s="1"/>
  <c r="I35" i="2"/>
  <c r="J35" i="2" s="1"/>
  <c r="K35" i="2" s="1"/>
  <c r="I299" i="2"/>
  <c r="J299" i="2" s="1"/>
  <c r="K299" i="2" s="1"/>
  <c r="I128" i="2"/>
  <c r="J128" i="2" s="1"/>
  <c r="K128" i="2" s="1"/>
  <c r="I13" i="2"/>
  <c r="J13" i="2" s="1"/>
  <c r="K13" i="2" s="1"/>
  <c r="I61" i="2"/>
  <c r="J61" i="2" s="1"/>
  <c r="K61" i="2" s="1"/>
  <c r="I95" i="2"/>
  <c r="J95" i="2" s="1"/>
  <c r="K95" i="2" s="1"/>
  <c r="I89" i="2"/>
  <c r="J89" i="2" s="1"/>
  <c r="K89" i="2" s="1"/>
  <c r="I71" i="2"/>
  <c r="J71" i="2" s="1"/>
  <c r="K71" i="2" s="1"/>
  <c r="I185" i="2"/>
  <c r="J185" i="2" s="1"/>
  <c r="K185" i="2" s="1"/>
  <c r="I93" i="2"/>
  <c r="J93" i="2" s="1"/>
  <c r="K93" i="2" s="1"/>
  <c r="I108" i="2"/>
  <c r="J108" i="2" s="1"/>
  <c r="K108" i="2" s="1"/>
  <c r="I285" i="2"/>
  <c r="J285" i="2" s="1"/>
  <c r="K285" i="2" s="1"/>
  <c r="I100" i="2"/>
  <c r="J100" i="2" s="1"/>
  <c r="K100" i="2" s="1"/>
  <c r="I323" i="2"/>
  <c r="J323" i="2" s="1"/>
  <c r="K323" i="2" s="1"/>
  <c r="I339" i="2"/>
  <c r="J339" i="2" s="1"/>
  <c r="K339" i="2" s="1"/>
  <c r="I88" i="2"/>
  <c r="J88" i="2" s="1"/>
  <c r="K88" i="2" s="1"/>
  <c r="I142" i="2"/>
  <c r="J142" i="2" s="1"/>
  <c r="K142" i="2" s="1"/>
  <c r="I365" i="2"/>
  <c r="J365" i="2" s="1"/>
  <c r="K365" i="2" s="1"/>
  <c r="I34" i="2"/>
  <c r="J34" i="2" s="1"/>
  <c r="K34" i="2" s="1"/>
  <c r="I67" i="2"/>
  <c r="J67" i="2" s="1"/>
  <c r="K67" i="2" s="1"/>
  <c r="I309" i="2"/>
  <c r="J309" i="2" s="1"/>
  <c r="K309" i="2" s="1"/>
  <c r="I60" i="2"/>
  <c r="J60" i="2" s="1"/>
  <c r="K60" i="2" s="1"/>
  <c r="I241" i="2"/>
  <c r="J241" i="2" s="1"/>
  <c r="K241" i="2" s="1"/>
  <c r="I358" i="2"/>
  <c r="J358" i="2" s="1"/>
  <c r="K358" i="2" s="1"/>
  <c r="I253" i="2"/>
  <c r="J253" i="2" s="1"/>
  <c r="K253" i="2" s="1"/>
  <c r="I153" i="2"/>
  <c r="J153" i="2" s="1"/>
  <c r="K153" i="2" s="1"/>
  <c r="I18" i="2"/>
  <c r="J18" i="2" s="1"/>
  <c r="K18" i="2" s="1"/>
  <c r="I124" i="2"/>
  <c r="J124" i="2" s="1"/>
  <c r="K124" i="2" s="1"/>
  <c r="I363" i="2"/>
  <c r="J363" i="2" s="1"/>
  <c r="K363" i="2" s="1"/>
  <c r="I268" i="2"/>
  <c r="J268" i="2" s="1"/>
  <c r="K268" i="2" s="1"/>
  <c r="I145" i="2"/>
  <c r="J145" i="2" s="1"/>
  <c r="K145" i="2" s="1"/>
  <c r="I49" i="2"/>
  <c r="J49" i="2" s="1"/>
  <c r="K49" i="2" s="1"/>
  <c r="I294" i="2"/>
  <c r="J294" i="2" s="1"/>
  <c r="K294" i="2" s="1"/>
  <c r="I120" i="2"/>
  <c r="J120" i="2" s="1"/>
  <c r="K120" i="2" s="1"/>
  <c r="I243" i="2"/>
  <c r="J243" i="2" s="1"/>
  <c r="K243" i="2" s="1"/>
  <c r="I33" i="2"/>
  <c r="J33" i="2" s="1"/>
  <c r="K33" i="2" s="1"/>
  <c r="I90" i="2"/>
  <c r="J90" i="2" s="1"/>
  <c r="K90" i="2" s="1"/>
  <c r="I46" i="2"/>
  <c r="J46" i="2" s="1"/>
  <c r="K46" i="2" s="1"/>
  <c r="I232" i="2"/>
  <c r="J232" i="2" s="1"/>
  <c r="K232" i="2" s="1"/>
  <c r="I126" i="2"/>
  <c r="J126" i="2" s="1"/>
  <c r="K126" i="2" s="1"/>
  <c r="I54" i="2"/>
  <c r="J54" i="2" s="1"/>
  <c r="K54" i="2" s="1"/>
  <c r="I210" i="2"/>
  <c r="J210" i="2" s="1"/>
  <c r="K210" i="2" s="1"/>
  <c r="I150" i="2"/>
  <c r="J150" i="2" s="1"/>
  <c r="K150" i="2" s="1"/>
  <c r="I85" i="2"/>
  <c r="J85" i="2" s="1"/>
  <c r="K85" i="2" s="1"/>
  <c r="I220" i="2"/>
  <c r="J220" i="2" s="1"/>
  <c r="K220" i="2" s="1"/>
  <c r="I155" i="2"/>
  <c r="J155" i="2" s="1"/>
  <c r="K155" i="2" s="1"/>
  <c r="I84" i="2"/>
  <c r="J84" i="2" s="1"/>
  <c r="K84" i="2" s="1"/>
  <c r="I36" i="2"/>
  <c r="J36" i="2" s="1"/>
  <c r="K36" i="2" s="1"/>
  <c r="I352" i="2"/>
  <c r="J352" i="2" s="1"/>
  <c r="K352" i="2" s="1"/>
  <c r="I228" i="2"/>
  <c r="J228" i="2" s="1"/>
  <c r="K228" i="2" s="1"/>
  <c r="I262" i="2"/>
  <c r="J262" i="2" s="1"/>
  <c r="K262" i="2" s="1"/>
  <c r="I359" i="2"/>
  <c r="J359" i="2" s="1"/>
  <c r="K359" i="2" s="1"/>
  <c r="I251" i="2"/>
  <c r="J251" i="2" s="1"/>
  <c r="K251" i="2" s="1"/>
  <c r="I316" i="2"/>
  <c r="J316" i="2" s="1"/>
  <c r="K316" i="2" s="1"/>
  <c r="I336" i="2"/>
  <c r="J336" i="2" s="1"/>
  <c r="K336" i="2" s="1"/>
  <c r="I269" i="2"/>
  <c r="J269" i="2" s="1"/>
  <c r="K269" i="2" s="1"/>
  <c r="I354" i="2"/>
  <c r="J354" i="2" s="1"/>
  <c r="K354" i="2" s="1"/>
  <c r="I198" i="2"/>
  <c r="J198" i="2" s="1"/>
  <c r="K198" i="2" s="1"/>
  <c r="I77" i="2"/>
  <c r="J77" i="2" s="1"/>
  <c r="K77" i="2" s="1"/>
  <c r="I86" i="2"/>
  <c r="J86" i="2" s="1"/>
  <c r="K86" i="2" s="1"/>
  <c r="I121" i="2"/>
  <c r="J121" i="2" s="1"/>
  <c r="K121" i="2" s="1"/>
  <c r="I292" i="2"/>
  <c r="J292" i="2" s="1"/>
  <c r="K292" i="2" s="1"/>
  <c r="I136" i="2"/>
  <c r="J136" i="2" s="1"/>
  <c r="K136" i="2" s="1"/>
  <c r="I342" i="2"/>
  <c r="J342" i="2" s="1"/>
  <c r="K342" i="2" s="1"/>
  <c r="I208" i="2"/>
  <c r="J208" i="2" s="1"/>
  <c r="K208" i="2" s="1"/>
  <c r="I279" i="2"/>
  <c r="J279" i="2" s="1"/>
  <c r="K279" i="2" s="1"/>
  <c r="I329" i="2"/>
  <c r="J329" i="2" s="1"/>
  <c r="K329" i="2" s="1"/>
  <c r="I258" i="2"/>
  <c r="J258" i="2" s="1"/>
  <c r="K258" i="2" s="1"/>
  <c r="I212" i="2"/>
  <c r="J212" i="2" s="1"/>
  <c r="K212" i="2" s="1"/>
  <c r="I132" i="2"/>
  <c r="J132" i="2" s="1"/>
  <c r="K132" i="2" s="1"/>
  <c r="I53" i="2"/>
  <c r="J53" i="2" s="1"/>
  <c r="K53" i="2" s="1"/>
  <c r="I211" i="2"/>
  <c r="J211" i="2" s="1"/>
  <c r="K211" i="2" s="1"/>
  <c r="I116" i="2"/>
  <c r="J116" i="2" s="1"/>
  <c r="K116" i="2" s="1"/>
  <c r="I38" i="2"/>
  <c r="J38" i="2" s="1"/>
  <c r="K38" i="2" s="1"/>
  <c r="I322" i="2"/>
  <c r="J322" i="2" s="1"/>
  <c r="K322" i="2" s="1"/>
  <c r="I273" i="2"/>
  <c r="J273" i="2" s="1"/>
  <c r="K273" i="2" s="1"/>
  <c r="I202" i="2"/>
  <c r="J202" i="2" s="1"/>
  <c r="K202" i="2" s="1"/>
  <c r="I130" i="2"/>
  <c r="J130" i="2" s="1"/>
  <c r="K130" i="2" s="1"/>
  <c r="I23" i="2"/>
  <c r="J23" i="2" s="1"/>
  <c r="K23" i="2" s="1"/>
  <c r="I348" i="2"/>
  <c r="J348" i="2" s="1"/>
  <c r="K348" i="2" s="1"/>
  <c r="I283" i="2"/>
  <c r="J283" i="2" s="1"/>
  <c r="K283" i="2" s="1"/>
  <c r="I194" i="2"/>
  <c r="J194" i="2" s="1"/>
  <c r="K194" i="2" s="1"/>
  <c r="I107" i="2"/>
  <c r="J107" i="2" s="1"/>
  <c r="K107" i="2" s="1"/>
  <c r="I22" i="2"/>
  <c r="J22" i="2" s="1"/>
  <c r="K22" i="2" s="1"/>
  <c r="I227" i="2"/>
  <c r="J227" i="2" s="1"/>
  <c r="K227" i="2" s="1"/>
  <c r="I119" i="2"/>
  <c r="J119" i="2" s="1"/>
  <c r="K119" i="2" s="1"/>
  <c r="I47" i="2"/>
  <c r="J47" i="2" s="1"/>
  <c r="K47" i="2" s="1"/>
  <c r="I205" i="2"/>
  <c r="J205" i="2" s="1"/>
  <c r="K205" i="2" s="1"/>
  <c r="I144" i="2"/>
  <c r="J144" i="2" s="1"/>
  <c r="K144" i="2" s="1"/>
  <c r="I79" i="2"/>
  <c r="J79" i="2" s="1"/>
  <c r="K79" i="2" s="1"/>
  <c r="I209" i="2"/>
  <c r="J209" i="2" s="1"/>
  <c r="K209" i="2" s="1"/>
  <c r="I138" i="2"/>
  <c r="J138" i="2" s="1"/>
  <c r="K138" i="2" s="1"/>
  <c r="I73" i="2"/>
  <c r="J73" i="2" s="1"/>
  <c r="K73" i="2" s="1"/>
  <c r="I26" i="2"/>
  <c r="J26" i="2" s="1"/>
  <c r="K26" i="2" s="1"/>
  <c r="I69" i="2"/>
  <c r="J69" i="2" s="1"/>
  <c r="K69" i="2" s="1"/>
  <c r="I204" i="2"/>
  <c r="J204" i="2" s="1"/>
  <c r="K204" i="2" s="1"/>
  <c r="I68" i="2"/>
  <c r="J68" i="2" s="1"/>
  <c r="K68" i="2" s="1"/>
  <c r="I21" i="2"/>
  <c r="J21" i="2" s="1"/>
  <c r="K21" i="2" s="1"/>
  <c r="I154" i="2"/>
  <c r="J154" i="2" s="1"/>
  <c r="K154" i="2" s="1"/>
  <c r="I133" i="2"/>
  <c r="J133" i="2" s="1"/>
  <c r="K133" i="2" s="1"/>
  <c r="I207" i="2"/>
  <c r="J207" i="2" s="1"/>
  <c r="K207" i="2" s="1"/>
  <c r="I330" i="2"/>
  <c r="J330" i="2" s="1"/>
  <c r="K330" i="2" s="1"/>
  <c r="I206" i="2"/>
  <c r="J206" i="2" s="1"/>
  <c r="K206" i="2" s="1"/>
  <c r="I96" i="2"/>
  <c r="J96" i="2" s="1"/>
  <c r="K96" i="2" s="1"/>
  <c r="I259" i="2"/>
  <c r="J259" i="2" s="1"/>
  <c r="K259" i="2" s="1"/>
  <c r="I366" i="2"/>
  <c r="J366" i="2" s="1"/>
  <c r="K366" i="2" s="1"/>
  <c r="I327" i="2"/>
  <c r="J327" i="2" s="1"/>
  <c r="K327" i="2" s="1"/>
  <c r="I141" i="2"/>
  <c r="J141" i="2" s="1"/>
  <c r="K141" i="2" s="1"/>
  <c r="I357" i="2"/>
  <c r="J357" i="2" s="1"/>
  <c r="K357" i="2" s="1"/>
  <c r="I346" i="2"/>
  <c r="J346" i="2" s="1"/>
  <c r="K346" i="2" s="1"/>
  <c r="I353" i="2"/>
  <c r="J353" i="2" s="1"/>
  <c r="K353" i="2" s="1"/>
  <c r="I274" i="2"/>
  <c r="J274" i="2" s="1"/>
  <c r="K274" i="2" s="1"/>
  <c r="I78" i="2"/>
  <c r="J78" i="2" s="1"/>
  <c r="K78" i="2" s="1"/>
  <c r="I351" i="2"/>
  <c r="J351" i="2" s="1"/>
  <c r="K351" i="2" s="1"/>
  <c r="I113" i="2"/>
  <c r="J113" i="2" s="1"/>
  <c r="K113" i="2" s="1"/>
  <c r="I9" i="2"/>
  <c r="J9" i="2" s="1"/>
  <c r="K9" i="2" s="1"/>
  <c r="I318" i="2"/>
  <c r="J318" i="2" s="1"/>
  <c r="K318" i="2" s="1"/>
  <c r="I247" i="2"/>
  <c r="J247" i="2" s="1"/>
  <c r="K247" i="2" s="1"/>
  <c r="I183" i="2"/>
  <c r="J183" i="2" s="1"/>
  <c r="K183" i="2" s="1"/>
  <c r="I118" i="2"/>
  <c r="J118" i="2" s="1"/>
  <c r="K118" i="2" s="1"/>
  <c r="I24" i="2"/>
  <c r="J24" i="2" s="1"/>
  <c r="K24" i="2" s="1"/>
  <c r="I197" i="2"/>
  <c r="J197" i="2" s="1"/>
  <c r="K197" i="2" s="1"/>
  <c r="I87" i="2"/>
  <c r="J87" i="2" s="1"/>
  <c r="K87" i="2" s="1"/>
  <c r="I17" i="2"/>
  <c r="J17" i="2" s="1"/>
  <c r="K17" i="2" s="1"/>
  <c r="I311" i="2"/>
  <c r="J311" i="2" s="1"/>
  <c r="K311" i="2" s="1"/>
  <c r="I256" i="2"/>
  <c r="J256" i="2" s="1"/>
  <c r="K256" i="2" s="1"/>
  <c r="I189" i="2"/>
  <c r="J189" i="2" s="1"/>
  <c r="K189" i="2" s="1"/>
  <c r="I109" i="2"/>
  <c r="J109" i="2" s="1"/>
  <c r="K109" i="2" s="1"/>
  <c r="I14" i="2"/>
  <c r="J14" i="2" s="1"/>
  <c r="K14" i="2" s="1"/>
  <c r="I332" i="2"/>
  <c r="J332" i="2" s="1"/>
  <c r="K332" i="2" s="1"/>
  <c r="I255" i="2"/>
  <c r="J255" i="2" s="1"/>
  <c r="K255" i="2" s="1"/>
  <c r="I179" i="2"/>
  <c r="J179" i="2" s="1"/>
  <c r="K179" i="2" s="1"/>
  <c r="I92" i="2"/>
  <c r="J92" i="2" s="1"/>
  <c r="K92" i="2" s="1"/>
  <c r="I20" i="2"/>
  <c r="J20" i="2" s="1"/>
  <c r="K20" i="2" s="1"/>
  <c r="I184" i="2"/>
  <c r="J184" i="2" s="1"/>
  <c r="K184" i="2" s="1"/>
  <c r="I104" i="2"/>
  <c r="J104" i="2" s="1"/>
  <c r="K104" i="2" s="1"/>
  <c r="I27" i="2"/>
  <c r="J27" i="2" s="1"/>
  <c r="K27" i="2" s="1"/>
  <c r="I193" i="2"/>
  <c r="J193" i="2" s="1"/>
  <c r="K193" i="2" s="1"/>
  <c r="I134" i="2"/>
  <c r="J134" i="2" s="1"/>
  <c r="K134" i="2" s="1"/>
  <c r="I57" i="2"/>
  <c r="J57" i="2" s="1"/>
  <c r="K57" i="2" s="1"/>
  <c r="I192" i="2"/>
  <c r="J192" i="2" s="1"/>
  <c r="K192" i="2" s="1"/>
  <c r="I122" i="2"/>
  <c r="J122" i="2" s="1"/>
  <c r="K122" i="2" s="1"/>
  <c r="I62" i="2"/>
  <c r="J62" i="2" s="1"/>
  <c r="K62" i="2" s="1"/>
  <c r="I15" i="2"/>
  <c r="J15" i="2" s="1"/>
  <c r="K15" i="2" s="1"/>
  <c r="I123" i="2"/>
  <c r="J123" i="2" s="1"/>
  <c r="K123" i="2" s="1"/>
  <c r="I56" i="2"/>
  <c r="J56" i="2" s="1"/>
  <c r="K56" i="2" s="1"/>
  <c r="I173" i="2"/>
  <c r="J173" i="2" s="1"/>
  <c r="K173" i="2" s="1"/>
  <c r="I12" i="2"/>
  <c r="J12" i="2" s="1"/>
  <c r="K12" i="2" s="1"/>
  <c r="I178" i="2"/>
  <c r="J178" i="2" s="1"/>
  <c r="K178" i="2" s="1"/>
  <c r="I97" i="2"/>
  <c r="J97" i="2" s="1"/>
  <c r="K97" i="2" s="1"/>
  <c r="I19" i="2"/>
  <c r="J19" i="2" s="1"/>
  <c r="K19" i="2" s="1"/>
  <c r="I188" i="2"/>
  <c r="J188" i="2" s="1"/>
  <c r="K188" i="2" s="1"/>
  <c r="I52" i="2"/>
  <c r="J52" i="2" s="1"/>
  <c r="K52" i="2" s="1"/>
  <c r="I182" i="2"/>
  <c r="J182" i="2" s="1"/>
  <c r="K182" i="2" s="1"/>
  <c r="I117" i="2"/>
  <c r="J117" i="2" s="1"/>
  <c r="K117" i="2" s="1"/>
  <c r="I8" i="2"/>
  <c r="J8" i="2" s="1"/>
  <c r="K8" i="2" s="1"/>
  <c r="I315" i="2"/>
  <c r="J315" i="2" s="1"/>
  <c r="K315" i="2" s="1"/>
  <c r="I341" i="2"/>
  <c r="J341" i="2" s="1"/>
  <c r="K341" i="2" s="1"/>
  <c r="I149" i="2"/>
  <c r="J149" i="2" s="1"/>
  <c r="K149" i="2" s="1"/>
  <c r="I313" i="2"/>
  <c r="J313" i="2" s="1"/>
  <c r="K313" i="2" s="1"/>
  <c r="I147" i="2"/>
  <c r="J147" i="2" s="1"/>
  <c r="K147" i="2" s="1"/>
  <c r="I286" i="2"/>
  <c r="J286" i="2" s="1"/>
  <c r="K286" i="2" s="1"/>
  <c r="I362" i="2"/>
  <c r="J362" i="2" s="1"/>
  <c r="K362" i="2" s="1"/>
  <c r="I276" i="2"/>
  <c r="J276" i="2" s="1"/>
  <c r="K276" i="2" s="1"/>
  <c r="I275" i="2"/>
  <c r="J275" i="2" s="1"/>
  <c r="K275" i="2" s="1"/>
  <c r="I82" i="2"/>
  <c r="J82" i="2" s="1"/>
  <c r="K82" i="2" s="1"/>
  <c r="I277" i="2"/>
  <c r="J277" i="2" s="1"/>
  <c r="K277" i="2" s="1"/>
  <c r="I267" i="2"/>
  <c r="J267" i="2" s="1"/>
  <c r="K267" i="2" s="1"/>
  <c r="I335" i="2"/>
  <c r="J335" i="2" s="1"/>
  <c r="K335" i="2" s="1"/>
  <c r="I244" i="2"/>
  <c r="J244" i="2" s="1"/>
  <c r="K244" i="2" s="1"/>
  <c r="I32" i="2"/>
  <c r="J32" i="2" s="1"/>
  <c r="K32" i="2" s="1"/>
  <c r="I325" i="2"/>
  <c r="J325" i="2" s="1"/>
  <c r="K325" i="2" s="1"/>
  <c r="I349" i="2"/>
  <c r="J349" i="2" s="1"/>
  <c r="K349" i="2" s="1"/>
  <c r="I364" i="2"/>
  <c r="J364" i="2" s="1"/>
  <c r="K364" i="2" s="1"/>
  <c r="I307" i="2"/>
  <c r="J307" i="2" s="1"/>
  <c r="K307" i="2" s="1"/>
  <c r="I237" i="2"/>
  <c r="J237" i="2" s="1"/>
  <c r="K237" i="2" s="1"/>
  <c r="I168" i="2"/>
  <c r="J168" i="2" s="1"/>
  <c r="K168" i="2" s="1"/>
  <c r="I103" i="2"/>
  <c r="J103" i="2" s="1"/>
  <c r="K103" i="2" s="1"/>
  <c r="I252" i="2"/>
  <c r="J252" i="2" s="1"/>
  <c r="K252" i="2" s="1"/>
  <c r="I152" i="2"/>
  <c r="J152" i="2" s="1"/>
  <c r="K152" i="2" s="1"/>
  <c r="I72" i="2"/>
  <c r="J72" i="2" s="1"/>
  <c r="K72" i="2" s="1"/>
  <c r="I5" i="2"/>
  <c r="J5" i="2" s="1"/>
  <c r="K5" i="2" s="1"/>
  <c r="I301" i="2"/>
  <c r="J301" i="2" s="1"/>
  <c r="K301" i="2" s="1"/>
  <c r="I240" i="2"/>
  <c r="J240" i="2" s="1"/>
  <c r="K240" i="2" s="1"/>
  <c r="I174" i="2"/>
  <c r="J174" i="2" s="1"/>
  <c r="K174" i="2" s="1"/>
  <c r="I64" i="2"/>
  <c r="J64" i="2" s="1"/>
  <c r="K64" i="2" s="1"/>
  <c r="I29" i="2"/>
  <c r="J29" i="2" s="1"/>
  <c r="K29" i="2" s="1"/>
  <c r="I310" i="2"/>
  <c r="J310" i="2" s="1"/>
  <c r="K310" i="2" s="1"/>
  <c r="I245" i="2"/>
  <c r="J245" i="2" s="1"/>
  <c r="K245" i="2" s="1"/>
  <c r="I165" i="2"/>
  <c r="J165" i="2" s="1"/>
  <c r="K165" i="2" s="1"/>
  <c r="I55" i="2"/>
  <c r="J55" i="2" s="1"/>
  <c r="K55" i="2" s="1"/>
  <c r="I248" i="2"/>
  <c r="J248" i="2" s="1"/>
  <c r="K248" i="2" s="1"/>
  <c r="I163" i="2"/>
  <c r="J163" i="2" s="1"/>
  <c r="K163" i="2" s="1"/>
  <c r="I91" i="2"/>
  <c r="J91" i="2" s="1"/>
  <c r="K91" i="2" s="1"/>
  <c r="I11" i="2"/>
  <c r="J11" i="2" s="1"/>
  <c r="K11" i="2" s="1"/>
  <c r="I177" i="2"/>
  <c r="J177" i="2" s="1"/>
  <c r="K177" i="2" s="1"/>
  <c r="I106" i="2"/>
  <c r="J106" i="2" s="1"/>
  <c r="K106" i="2" s="1"/>
  <c r="I37" i="2"/>
  <c r="J37" i="2" s="1"/>
  <c r="K37" i="2" s="1"/>
  <c r="I176" i="2"/>
  <c r="J176" i="2" s="1"/>
  <c r="K176" i="2" s="1"/>
  <c r="I111" i="2"/>
  <c r="J111" i="2" s="1"/>
  <c r="K111" i="2" s="1"/>
  <c r="I51" i="2"/>
  <c r="J51" i="2" s="1"/>
  <c r="K51" i="2" s="1"/>
  <c r="B3" i="17"/>
  <c r="Q3" i="17" s="1"/>
  <c r="C6" i="16" s="1"/>
  <c r="J3" i="17"/>
  <c r="Y3" i="17" s="1"/>
  <c r="K6" i="16" s="1"/>
  <c r="F4" i="17"/>
  <c r="U4" i="17" s="1"/>
  <c r="G7" i="16" s="1"/>
  <c r="B5" i="17"/>
  <c r="Q5" i="17" s="1"/>
  <c r="C8" i="16" s="1"/>
  <c r="J5" i="17"/>
  <c r="Y5" i="17" s="1"/>
  <c r="K8" i="16" s="1"/>
  <c r="F6" i="17"/>
  <c r="U6" i="17" s="1"/>
  <c r="G9" i="16" s="1"/>
  <c r="B7" i="17"/>
  <c r="Q7" i="17" s="1"/>
  <c r="C10" i="16" s="1"/>
  <c r="J7" i="17"/>
  <c r="Y7" i="17" s="1"/>
  <c r="K10" i="16" s="1"/>
  <c r="F8" i="17"/>
  <c r="U8" i="17" s="1"/>
  <c r="G11" i="16" s="1"/>
  <c r="B9" i="17"/>
  <c r="Q9" i="17" s="1"/>
  <c r="C12" i="16" s="1"/>
  <c r="J9" i="17"/>
  <c r="Y9" i="17" s="1"/>
  <c r="K12" i="16" s="1"/>
  <c r="F10" i="17"/>
  <c r="U10" i="17" s="1"/>
  <c r="G13" i="16" s="1"/>
  <c r="B11" i="17"/>
  <c r="Q11" i="17" s="1"/>
  <c r="C14" i="16" s="1"/>
  <c r="J11" i="17"/>
  <c r="Y11" i="17" s="1"/>
  <c r="K14" i="16" s="1"/>
  <c r="F12" i="17"/>
  <c r="U12" i="17" s="1"/>
  <c r="G15" i="16" s="1"/>
  <c r="B13" i="17"/>
  <c r="Q13" i="17" s="1"/>
  <c r="C16" i="16" s="1"/>
  <c r="J13" i="17"/>
  <c r="Y13" i="17" s="1"/>
  <c r="K16" i="16" s="1"/>
  <c r="F14" i="17"/>
  <c r="U14" i="17" s="1"/>
  <c r="B15" i="17"/>
  <c r="Q15" i="17" s="1"/>
  <c r="C18" i="16" s="1"/>
  <c r="J15" i="17"/>
  <c r="Y15" i="17" s="1"/>
  <c r="K18" i="16" s="1"/>
  <c r="F16" i="17"/>
  <c r="U16" i="17" s="1"/>
  <c r="G19" i="16" s="1"/>
  <c r="B17" i="17"/>
  <c r="Q17" i="17" s="1"/>
  <c r="C20" i="16" s="1"/>
  <c r="J17" i="17"/>
  <c r="Y17" i="17" s="1"/>
  <c r="K20" i="16" s="1"/>
  <c r="F18" i="17"/>
  <c r="U18" i="17" s="1"/>
  <c r="G21" i="16" s="1"/>
  <c r="B19" i="17"/>
  <c r="Q19" i="17" s="1"/>
  <c r="C22" i="16" s="1"/>
  <c r="J19" i="17"/>
  <c r="Y19" i="17" s="1"/>
  <c r="K22" i="16" s="1"/>
  <c r="F20" i="17"/>
  <c r="U20" i="17" s="1"/>
  <c r="G23" i="16" s="1"/>
  <c r="B21" i="17"/>
  <c r="Q21" i="17" s="1"/>
  <c r="C24" i="16" s="1"/>
  <c r="J21" i="17"/>
  <c r="Y21" i="17" s="1"/>
  <c r="K24" i="16" s="1"/>
  <c r="F22" i="17"/>
  <c r="U22" i="17" s="1"/>
  <c r="G25" i="16" s="1"/>
  <c r="B23" i="17"/>
  <c r="Q23" i="17" s="1"/>
  <c r="C26" i="16" s="1"/>
  <c r="J23" i="17"/>
  <c r="Y23" i="17" s="1"/>
  <c r="K26" i="16" s="1"/>
  <c r="F24" i="17"/>
  <c r="U24" i="17" s="1"/>
  <c r="G27" i="16" s="1"/>
  <c r="B25" i="17"/>
  <c r="Q25" i="17" s="1"/>
  <c r="C28" i="16" s="1"/>
  <c r="J25" i="17"/>
  <c r="Y25" i="17" s="1"/>
  <c r="K28" i="16" s="1"/>
  <c r="G2" i="17"/>
  <c r="V2" i="17" s="1"/>
  <c r="H5" i="16" s="1"/>
  <c r="C25" i="17"/>
  <c r="R25" i="17" s="1"/>
  <c r="D28" i="16" s="1"/>
  <c r="C3" i="17"/>
  <c r="R3" i="17" s="1"/>
  <c r="D6" i="16" s="1"/>
  <c r="K3" i="17"/>
  <c r="Z3" i="17" s="1"/>
  <c r="L6" i="16" s="1"/>
  <c r="G4" i="17"/>
  <c r="V4" i="17" s="1"/>
  <c r="H7" i="16" s="1"/>
  <c r="C5" i="17"/>
  <c r="R5" i="17" s="1"/>
  <c r="D8" i="16" s="1"/>
  <c r="K5" i="17"/>
  <c r="Z5" i="17" s="1"/>
  <c r="L8" i="16" s="1"/>
  <c r="G6" i="17"/>
  <c r="V6" i="17" s="1"/>
  <c r="H9" i="16" s="1"/>
  <c r="C7" i="17"/>
  <c r="R7" i="17" s="1"/>
  <c r="D10" i="16" s="1"/>
  <c r="K7" i="17"/>
  <c r="Z7" i="17" s="1"/>
  <c r="L10" i="16" s="1"/>
  <c r="G8" i="17"/>
  <c r="V8" i="17" s="1"/>
  <c r="H11" i="16" s="1"/>
  <c r="C9" i="17"/>
  <c r="R9" i="17" s="1"/>
  <c r="D12" i="16" s="1"/>
  <c r="K9" i="17"/>
  <c r="Z9" i="17" s="1"/>
  <c r="L12" i="16" s="1"/>
  <c r="G10" i="17"/>
  <c r="V10" i="17" s="1"/>
  <c r="H13" i="16" s="1"/>
  <c r="C11" i="17"/>
  <c r="R11" i="17" s="1"/>
  <c r="D14" i="16" s="1"/>
  <c r="K11" i="17"/>
  <c r="Z11" i="17" s="1"/>
  <c r="L14" i="16" s="1"/>
  <c r="G12" i="17"/>
  <c r="V12" i="17" s="1"/>
  <c r="H15" i="16" s="1"/>
  <c r="C13" i="17"/>
  <c r="R13" i="17" s="1"/>
  <c r="D16" i="16" s="1"/>
  <c r="K13" i="17"/>
  <c r="Z13" i="17" s="1"/>
  <c r="L16" i="16" s="1"/>
  <c r="G14" i="17"/>
  <c r="V14" i="17" s="1"/>
  <c r="P29" i="17" s="1"/>
  <c r="C15" i="17"/>
  <c r="R15" i="17" s="1"/>
  <c r="D18" i="16" s="1"/>
  <c r="K15" i="17"/>
  <c r="Z15" i="17" s="1"/>
  <c r="L18" i="16" s="1"/>
  <c r="G16" i="17"/>
  <c r="V16" i="17" s="1"/>
  <c r="H19" i="16" s="1"/>
  <c r="C17" i="17"/>
  <c r="R17" i="17" s="1"/>
  <c r="D20" i="16" s="1"/>
  <c r="K17" i="17"/>
  <c r="Z17" i="17" s="1"/>
  <c r="L20" i="16" s="1"/>
  <c r="G18" i="17"/>
  <c r="V18" i="17" s="1"/>
  <c r="H21" i="16" s="1"/>
  <c r="C19" i="17"/>
  <c r="R19" i="17" s="1"/>
  <c r="D22" i="16" s="1"/>
  <c r="K19" i="17"/>
  <c r="Z19" i="17" s="1"/>
  <c r="L22" i="16" s="1"/>
  <c r="G20" i="17"/>
  <c r="V20" i="17" s="1"/>
  <c r="H23" i="16" s="1"/>
  <c r="C21" i="17"/>
  <c r="R21" i="17" s="1"/>
  <c r="D24" i="16" s="1"/>
  <c r="K21" i="17"/>
  <c r="Z21" i="17" s="1"/>
  <c r="L24" i="16" s="1"/>
  <c r="G22" i="17"/>
  <c r="V22" i="17" s="1"/>
  <c r="H25" i="16" s="1"/>
  <c r="C23" i="17"/>
  <c r="R23" i="17" s="1"/>
  <c r="D26" i="16" s="1"/>
  <c r="K23" i="17"/>
  <c r="Z23" i="17" s="1"/>
  <c r="L26" i="16" s="1"/>
  <c r="G24" i="17"/>
  <c r="V24" i="17" s="1"/>
  <c r="H27" i="16" s="1"/>
  <c r="D3" i="17"/>
  <c r="S3" i="17" s="1"/>
  <c r="E6" i="16" s="1"/>
  <c r="L3" i="17"/>
  <c r="AA3" i="17" s="1"/>
  <c r="M6" i="16" s="1"/>
  <c r="H4" i="17"/>
  <c r="W4" i="17" s="1"/>
  <c r="I7" i="16" s="1"/>
  <c r="D5" i="17"/>
  <c r="S5" i="17" s="1"/>
  <c r="E8" i="16" s="1"/>
  <c r="L5" i="17"/>
  <c r="AA5" i="17" s="1"/>
  <c r="M8" i="16" s="1"/>
  <c r="H6" i="17"/>
  <c r="W6" i="17" s="1"/>
  <c r="I9" i="16" s="1"/>
  <c r="D7" i="17"/>
  <c r="S7" i="17" s="1"/>
  <c r="E10" i="16" s="1"/>
  <c r="L7" i="17"/>
  <c r="AA7" i="17" s="1"/>
  <c r="M10" i="16" s="1"/>
  <c r="H8" i="17"/>
  <c r="W8" i="17" s="1"/>
  <c r="I11" i="16" s="1"/>
  <c r="D9" i="17"/>
  <c r="S9" i="17" s="1"/>
  <c r="E12" i="16" s="1"/>
  <c r="L9" i="17"/>
  <c r="AA9" i="17" s="1"/>
  <c r="M12" i="16" s="1"/>
  <c r="H10" i="17"/>
  <c r="W10" i="17" s="1"/>
  <c r="I13" i="16" s="1"/>
  <c r="D11" i="17"/>
  <c r="S11" i="17" s="1"/>
  <c r="E14" i="16" s="1"/>
  <c r="L11" i="17"/>
  <c r="AA11" i="17" s="1"/>
  <c r="M14" i="16" s="1"/>
  <c r="H12" i="17"/>
  <c r="W12" i="17" s="1"/>
  <c r="I15" i="16" s="1"/>
  <c r="D13" i="17"/>
  <c r="S13" i="17" s="1"/>
  <c r="E16" i="16" s="1"/>
  <c r="L13" i="17"/>
  <c r="AA13" i="17" s="1"/>
  <c r="M16" i="16" s="1"/>
  <c r="H14" i="17"/>
  <c r="W14" i="17" s="1"/>
  <c r="D15" i="17"/>
  <c r="S15" i="17" s="1"/>
  <c r="E18" i="16" s="1"/>
  <c r="L15" i="17"/>
  <c r="AA15" i="17" s="1"/>
  <c r="M18" i="16" s="1"/>
  <c r="H16" i="17"/>
  <c r="W16" i="17" s="1"/>
  <c r="I19" i="16" s="1"/>
  <c r="D17" i="17"/>
  <c r="S17" i="17" s="1"/>
  <c r="E20" i="16" s="1"/>
  <c r="L17" i="17"/>
  <c r="AA17" i="17" s="1"/>
  <c r="M20" i="16" s="1"/>
  <c r="H18" i="17"/>
  <c r="W18" i="17" s="1"/>
  <c r="I21" i="16" s="1"/>
  <c r="D19" i="17"/>
  <c r="S19" i="17" s="1"/>
  <c r="E22" i="16" s="1"/>
  <c r="L19" i="17"/>
  <c r="AA19" i="17" s="1"/>
  <c r="M22" i="16" s="1"/>
  <c r="H20" i="17"/>
  <c r="W20" i="17" s="1"/>
  <c r="I23" i="16" s="1"/>
  <c r="D21" i="17"/>
  <c r="S21" i="17" s="1"/>
  <c r="E24" i="16" s="1"/>
  <c r="L21" i="17"/>
  <c r="AA21" i="17" s="1"/>
  <c r="M24" i="16" s="1"/>
  <c r="H22" i="17"/>
  <c r="W22" i="17" s="1"/>
  <c r="I25" i="16" s="1"/>
  <c r="D23" i="17"/>
  <c r="S23" i="17" s="1"/>
  <c r="E26" i="16" s="1"/>
  <c r="L23" i="17"/>
  <c r="AA23" i="17" s="1"/>
  <c r="M26" i="16" s="1"/>
  <c r="H24" i="17"/>
  <c r="W24" i="17" s="1"/>
  <c r="I27" i="16" s="1"/>
  <c r="D25" i="17"/>
  <c r="S25" i="17" s="1"/>
  <c r="E28" i="16" s="1"/>
  <c r="L25" i="17"/>
  <c r="AA25" i="17" s="1"/>
  <c r="M28" i="16" s="1"/>
  <c r="I2" i="17"/>
  <c r="X2" i="17" s="1"/>
  <c r="J5" i="16" s="1"/>
  <c r="E3" i="17"/>
  <c r="T3" i="17" s="1"/>
  <c r="F6" i="16" s="1"/>
  <c r="M3" i="17"/>
  <c r="AB3" i="17" s="1"/>
  <c r="N6" i="16" s="1"/>
  <c r="I4" i="17"/>
  <c r="X4" i="17" s="1"/>
  <c r="J7" i="16" s="1"/>
  <c r="E5" i="17"/>
  <c r="T5" i="17" s="1"/>
  <c r="F8" i="16" s="1"/>
  <c r="M5" i="17"/>
  <c r="AB5" i="17" s="1"/>
  <c r="N8" i="16" s="1"/>
  <c r="I6" i="17"/>
  <c r="X6" i="17" s="1"/>
  <c r="J9" i="16" s="1"/>
  <c r="E7" i="17"/>
  <c r="T7" i="17" s="1"/>
  <c r="F10" i="16" s="1"/>
  <c r="M7" i="17"/>
  <c r="AB7" i="17" s="1"/>
  <c r="N10" i="16" s="1"/>
  <c r="I8" i="17"/>
  <c r="X8" i="17" s="1"/>
  <c r="J11" i="16" s="1"/>
  <c r="E9" i="17"/>
  <c r="T9" i="17" s="1"/>
  <c r="F12" i="16" s="1"/>
  <c r="M9" i="17"/>
  <c r="AB9" i="17" s="1"/>
  <c r="N12" i="16" s="1"/>
  <c r="I10" i="17"/>
  <c r="X10" i="17" s="1"/>
  <c r="J13" i="16" s="1"/>
  <c r="E11" i="17"/>
  <c r="T11" i="17" s="1"/>
  <c r="F14" i="16" s="1"/>
  <c r="M11" i="17"/>
  <c r="AB11" i="17" s="1"/>
  <c r="N14" i="16" s="1"/>
  <c r="I12" i="17"/>
  <c r="X12" i="17" s="1"/>
  <c r="J15" i="16" s="1"/>
  <c r="E13" i="17"/>
  <c r="T13" i="17" s="1"/>
  <c r="F16" i="16" s="1"/>
  <c r="M13" i="17"/>
  <c r="AB13" i="17" s="1"/>
  <c r="N16" i="16" s="1"/>
  <c r="I14" i="17"/>
  <c r="X14" i="17" s="1"/>
  <c r="E15" i="17"/>
  <c r="T15" i="17" s="1"/>
  <c r="F18" i="16" s="1"/>
  <c r="M15" i="17"/>
  <c r="AB15" i="17" s="1"/>
  <c r="N18" i="16" s="1"/>
  <c r="I16" i="17"/>
  <c r="X16" i="17" s="1"/>
  <c r="J19" i="16" s="1"/>
  <c r="E17" i="17"/>
  <c r="T17" i="17" s="1"/>
  <c r="F20" i="16" s="1"/>
  <c r="M17" i="17"/>
  <c r="AB17" i="17" s="1"/>
  <c r="N20" i="16" s="1"/>
  <c r="I18" i="17"/>
  <c r="X18" i="17" s="1"/>
  <c r="J21" i="16" s="1"/>
  <c r="E19" i="17"/>
  <c r="T19" i="17" s="1"/>
  <c r="F22" i="16" s="1"/>
  <c r="M19" i="17"/>
  <c r="AB19" i="17" s="1"/>
  <c r="N22" i="16" s="1"/>
  <c r="I20" i="17"/>
  <c r="X20" i="17" s="1"/>
  <c r="J23" i="16" s="1"/>
  <c r="E21" i="17"/>
  <c r="T21" i="17" s="1"/>
  <c r="F24" i="16" s="1"/>
  <c r="M21" i="17"/>
  <c r="AB21" i="17" s="1"/>
  <c r="N24" i="16" s="1"/>
  <c r="I22" i="17"/>
  <c r="X22" i="17" s="1"/>
  <c r="J25" i="16" s="1"/>
  <c r="E23" i="17"/>
  <c r="T23" i="17" s="1"/>
  <c r="F26" i="16" s="1"/>
  <c r="M23" i="17"/>
  <c r="AB23" i="17" s="1"/>
  <c r="N26" i="16" s="1"/>
  <c r="I24" i="17"/>
  <c r="X24" i="17" s="1"/>
  <c r="J27" i="16" s="1"/>
  <c r="E25" i="17"/>
  <c r="T25" i="17" s="1"/>
  <c r="F28" i="16" s="1"/>
  <c r="M25" i="17"/>
  <c r="AB25" i="17" s="1"/>
  <c r="N28" i="16" s="1"/>
  <c r="J2" i="17"/>
  <c r="Y2" i="17" s="1"/>
  <c r="K5" i="16" s="1"/>
  <c r="F3" i="17"/>
  <c r="U3" i="17" s="1"/>
  <c r="G6" i="16" s="1"/>
  <c r="B4" i="17"/>
  <c r="Q4" i="17" s="1"/>
  <c r="C7" i="16" s="1"/>
  <c r="J4" i="17"/>
  <c r="Y4" i="17" s="1"/>
  <c r="K7" i="16" s="1"/>
  <c r="F5" i="17"/>
  <c r="U5" i="17" s="1"/>
  <c r="G8" i="16" s="1"/>
  <c r="B6" i="17"/>
  <c r="Q6" i="17" s="1"/>
  <c r="C9" i="16" s="1"/>
  <c r="J6" i="17"/>
  <c r="Y6" i="17" s="1"/>
  <c r="K9" i="16" s="1"/>
  <c r="F7" i="17"/>
  <c r="U7" i="17" s="1"/>
  <c r="G10" i="16" s="1"/>
  <c r="B8" i="17"/>
  <c r="Q8" i="17" s="1"/>
  <c r="C11" i="16" s="1"/>
  <c r="J8" i="17"/>
  <c r="Y8" i="17" s="1"/>
  <c r="K11" i="16" s="1"/>
  <c r="F9" i="17"/>
  <c r="U9" i="17" s="1"/>
  <c r="G12" i="16" s="1"/>
  <c r="B10" i="17"/>
  <c r="Q10" i="17" s="1"/>
  <c r="C13" i="16" s="1"/>
  <c r="J10" i="17"/>
  <c r="Y10" i="17" s="1"/>
  <c r="K13" i="16" s="1"/>
  <c r="F11" i="17"/>
  <c r="U11" i="17" s="1"/>
  <c r="G14" i="16" s="1"/>
  <c r="B12" i="17"/>
  <c r="Q12" i="17" s="1"/>
  <c r="C15" i="16" s="1"/>
  <c r="J12" i="17"/>
  <c r="Y12" i="17" s="1"/>
  <c r="K15" i="16" s="1"/>
  <c r="F13" i="17"/>
  <c r="U13" i="17" s="1"/>
  <c r="G16" i="16" s="1"/>
  <c r="B14" i="17"/>
  <c r="Q14" i="17" s="1"/>
  <c r="J14" i="17"/>
  <c r="Y14" i="17" s="1"/>
  <c r="F15" i="17"/>
  <c r="U15" i="17" s="1"/>
  <c r="G18" i="16" s="1"/>
  <c r="B16" i="17"/>
  <c r="Q16" i="17" s="1"/>
  <c r="C19" i="16" s="1"/>
  <c r="J16" i="17"/>
  <c r="Y16" i="17" s="1"/>
  <c r="K19" i="16" s="1"/>
  <c r="F17" i="17"/>
  <c r="U17" i="17" s="1"/>
  <c r="G20" i="16" s="1"/>
  <c r="B18" i="17"/>
  <c r="Q18" i="17" s="1"/>
  <c r="C21" i="16" s="1"/>
  <c r="J18" i="17"/>
  <c r="Y18" i="17" s="1"/>
  <c r="K21" i="16" s="1"/>
  <c r="F19" i="17"/>
  <c r="U19" i="17" s="1"/>
  <c r="G22" i="16" s="1"/>
  <c r="B20" i="17"/>
  <c r="Q20" i="17" s="1"/>
  <c r="C23" i="16" s="1"/>
  <c r="J20" i="17"/>
  <c r="Y20" i="17" s="1"/>
  <c r="K23" i="16" s="1"/>
  <c r="F21" i="17"/>
  <c r="U21" i="17" s="1"/>
  <c r="G24" i="16" s="1"/>
  <c r="B22" i="17"/>
  <c r="Q22" i="17" s="1"/>
  <c r="C25" i="16" s="1"/>
  <c r="J22" i="17"/>
  <c r="Y22" i="17" s="1"/>
  <c r="K25" i="16" s="1"/>
  <c r="F23" i="17"/>
  <c r="U23" i="17" s="1"/>
  <c r="G26" i="16" s="1"/>
  <c r="B24" i="17"/>
  <c r="Q24" i="17" s="1"/>
  <c r="C27" i="16" s="1"/>
  <c r="J24" i="17"/>
  <c r="Y24" i="17" s="1"/>
  <c r="K27" i="16" s="1"/>
  <c r="F25" i="17"/>
  <c r="U25" i="17" s="1"/>
  <c r="G28" i="16" s="1"/>
  <c r="C2" i="17"/>
  <c r="R2" i="17" s="1"/>
  <c r="D5" i="16" s="1"/>
  <c r="K2" i="17"/>
  <c r="Z2" i="17" s="1"/>
  <c r="L5" i="16" s="1"/>
  <c r="K24" i="17"/>
  <c r="Z24" i="17" s="1"/>
  <c r="L27" i="16" s="1"/>
  <c r="G3" i="17"/>
  <c r="V3" i="17" s="1"/>
  <c r="H6" i="16" s="1"/>
  <c r="C4" i="17"/>
  <c r="R4" i="17" s="1"/>
  <c r="D7" i="16" s="1"/>
  <c r="K4" i="17"/>
  <c r="Z4" i="17" s="1"/>
  <c r="L7" i="16" s="1"/>
  <c r="G5" i="17"/>
  <c r="V5" i="17" s="1"/>
  <c r="H8" i="16" s="1"/>
  <c r="C6" i="17"/>
  <c r="R6" i="17" s="1"/>
  <c r="D9" i="16" s="1"/>
  <c r="K6" i="17"/>
  <c r="Z6" i="17" s="1"/>
  <c r="L9" i="16" s="1"/>
  <c r="G7" i="17"/>
  <c r="V7" i="17" s="1"/>
  <c r="H10" i="16" s="1"/>
  <c r="C8" i="17"/>
  <c r="R8" i="17" s="1"/>
  <c r="D11" i="16" s="1"/>
  <c r="K8" i="17"/>
  <c r="Z8" i="17" s="1"/>
  <c r="L11" i="16" s="1"/>
  <c r="G9" i="17"/>
  <c r="V9" i="17" s="1"/>
  <c r="H12" i="16" s="1"/>
  <c r="C10" i="17"/>
  <c r="R10" i="17" s="1"/>
  <c r="D13" i="16" s="1"/>
  <c r="K10" i="17"/>
  <c r="Z10" i="17" s="1"/>
  <c r="L13" i="16" s="1"/>
  <c r="G11" i="17"/>
  <c r="V11" i="17" s="1"/>
  <c r="H14" i="16" s="1"/>
  <c r="C12" i="17"/>
  <c r="R12" i="17" s="1"/>
  <c r="D15" i="16" s="1"/>
  <c r="K12" i="17"/>
  <c r="Z12" i="17" s="1"/>
  <c r="L15" i="16" s="1"/>
  <c r="G13" i="17"/>
  <c r="V13" i="17" s="1"/>
  <c r="H16" i="16" s="1"/>
  <c r="C14" i="17"/>
  <c r="R14" i="17" s="1"/>
  <c r="K14" i="17"/>
  <c r="Z14" i="17" s="1"/>
  <c r="G15" i="17"/>
  <c r="V15" i="17" s="1"/>
  <c r="H18" i="16" s="1"/>
  <c r="C16" i="17"/>
  <c r="R16" i="17" s="1"/>
  <c r="D19" i="16" s="1"/>
  <c r="K16" i="17"/>
  <c r="Z16" i="17" s="1"/>
  <c r="L19" i="16" s="1"/>
  <c r="G17" i="17"/>
  <c r="V17" i="17" s="1"/>
  <c r="H20" i="16" s="1"/>
  <c r="C18" i="17"/>
  <c r="R18" i="17" s="1"/>
  <c r="D21" i="16" s="1"/>
  <c r="K18" i="17"/>
  <c r="Z18" i="17" s="1"/>
  <c r="L21" i="16" s="1"/>
  <c r="G19" i="17"/>
  <c r="V19" i="17" s="1"/>
  <c r="H22" i="16" s="1"/>
  <c r="C20" i="17"/>
  <c r="R20" i="17" s="1"/>
  <c r="D23" i="16" s="1"/>
  <c r="K20" i="17"/>
  <c r="Z20" i="17" s="1"/>
  <c r="L23" i="16" s="1"/>
  <c r="G21" i="17"/>
  <c r="V21" i="17" s="1"/>
  <c r="H24" i="16" s="1"/>
  <c r="C22" i="17"/>
  <c r="R22" i="17" s="1"/>
  <c r="D25" i="16" s="1"/>
  <c r="K22" i="17"/>
  <c r="Z22" i="17" s="1"/>
  <c r="L25" i="16" s="1"/>
  <c r="G23" i="17"/>
  <c r="V23" i="17" s="1"/>
  <c r="H26" i="16" s="1"/>
  <c r="C24" i="17"/>
  <c r="R24" i="17" s="1"/>
  <c r="D27" i="16" s="1"/>
  <c r="G25" i="17"/>
  <c r="V25" i="17" s="1"/>
  <c r="H28" i="16" s="1"/>
  <c r="D2" i="17"/>
  <c r="S2" i="17" s="1"/>
  <c r="E5" i="16" s="1"/>
  <c r="L2" i="17"/>
  <c r="AA2" i="17" s="1"/>
  <c r="M5" i="16" s="1"/>
  <c r="H3" i="17"/>
  <c r="W3" i="17" s="1"/>
  <c r="I6" i="16" s="1"/>
  <c r="D4" i="17"/>
  <c r="S4" i="17" s="1"/>
  <c r="E7" i="16" s="1"/>
  <c r="L4" i="17"/>
  <c r="AA4" i="17" s="1"/>
  <c r="M7" i="16" s="1"/>
  <c r="H5" i="17"/>
  <c r="W5" i="17" s="1"/>
  <c r="I8" i="16" s="1"/>
  <c r="D6" i="17"/>
  <c r="S6" i="17" s="1"/>
  <c r="E9" i="16" s="1"/>
  <c r="L6" i="17"/>
  <c r="AA6" i="17" s="1"/>
  <c r="M9" i="16" s="1"/>
  <c r="H7" i="17"/>
  <c r="W7" i="17" s="1"/>
  <c r="I10" i="16" s="1"/>
  <c r="D8" i="17"/>
  <c r="S8" i="17" s="1"/>
  <c r="E11" i="16" s="1"/>
  <c r="L8" i="17"/>
  <c r="AA8" i="17" s="1"/>
  <c r="M11" i="16" s="1"/>
  <c r="H9" i="17"/>
  <c r="W9" i="17" s="1"/>
  <c r="I12" i="16" s="1"/>
  <c r="D10" i="17"/>
  <c r="S10" i="17" s="1"/>
  <c r="E13" i="16" s="1"/>
  <c r="L10" i="17"/>
  <c r="AA10" i="17" s="1"/>
  <c r="M13" i="16" s="1"/>
  <c r="H11" i="17"/>
  <c r="W11" i="17" s="1"/>
  <c r="I14" i="16" s="1"/>
  <c r="D12" i="17"/>
  <c r="S12" i="17" s="1"/>
  <c r="E15" i="16" s="1"/>
  <c r="L12" i="17"/>
  <c r="AA12" i="17" s="1"/>
  <c r="M15" i="16" s="1"/>
  <c r="H13" i="17"/>
  <c r="W13" i="17" s="1"/>
  <c r="I16" i="16" s="1"/>
  <c r="D14" i="17"/>
  <c r="S14" i="17" s="1"/>
  <c r="L14" i="17"/>
  <c r="AA14" i="17" s="1"/>
  <c r="H15" i="17"/>
  <c r="W15" i="17" s="1"/>
  <c r="I18" i="16" s="1"/>
  <c r="D16" i="17"/>
  <c r="S16" i="17" s="1"/>
  <c r="E19" i="16" s="1"/>
  <c r="L16" i="17"/>
  <c r="AA16" i="17" s="1"/>
  <c r="M19" i="16" s="1"/>
  <c r="H17" i="17"/>
  <c r="W17" i="17" s="1"/>
  <c r="I20" i="16" s="1"/>
  <c r="D18" i="17"/>
  <c r="S18" i="17" s="1"/>
  <c r="E21" i="16" s="1"/>
  <c r="L18" i="17"/>
  <c r="AA18" i="17" s="1"/>
  <c r="M21" i="16" s="1"/>
  <c r="H19" i="17"/>
  <c r="W19" i="17" s="1"/>
  <c r="I22" i="16" s="1"/>
  <c r="D20" i="17"/>
  <c r="S20" i="17" s="1"/>
  <c r="E23" i="16" s="1"/>
  <c r="L20" i="17"/>
  <c r="AA20" i="17" s="1"/>
  <c r="M23" i="16" s="1"/>
  <c r="H21" i="17"/>
  <c r="W21" i="17" s="1"/>
  <c r="I24" i="16" s="1"/>
  <c r="D22" i="17"/>
  <c r="S22" i="17" s="1"/>
  <c r="E25" i="16" s="1"/>
  <c r="L22" i="17"/>
  <c r="AA22" i="17" s="1"/>
  <c r="M25" i="16" s="1"/>
  <c r="H23" i="17"/>
  <c r="W23" i="17" s="1"/>
  <c r="I26" i="16" s="1"/>
  <c r="D24" i="17"/>
  <c r="S24" i="17" s="1"/>
  <c r="E27" i="16" s="1"/>
  <c r="L24" i="17"/>
  <c r="AA24" i="17" s="1"/>
  <c r="M27" i="16" s="1"/>
  <c r="H25" i="17"/>
  <c r="W25" i="17" s="1"/>
  <c r="I28" i="16" s="1"/>
  <c r="E2" i="17"/>
  <c r="T2" i="17" s="1"/>
  <c r="F5" i="16" s="1"/>
  <c r="M2" i="17"/>
  <c r="AB2" i="17" s="1"/>
  <c r="N5" i="16" s="1"/>
  <c r="K25" i="17"/>
  <c r="Z25" i="17" s="1"/>
  <c r="L28" i="16" s="1"/>
  <c r="I3" i="17"/>
  <c r="X3" i="17" s="1"/>
  <c r="J6" i="16" s="1"/>
  <c r="E4" i="17"/>
  <c r="T4" i="17" s="1"/>
  <c r="F7" i="16" s="1"/>
  <c r="M4" i="17"/>
  <c r="AB4" i="17" s="1"/>
  <c r="N7" i="16" s="1"/>
  <c r="I5" i="17"/>
  <c r="X5" i="17" s="1"/>
  <c r="J8" i="16" s="1"/>
  <c r="E6" i="17"/>
  <c r="T6" i="17" s="1"/>
  <c r="F9" i="16" s="1"/>
  <c r="M6" i="17"/>
  <c r="AB6" i="17" s="1"/>
  <c r="N9" i="16" s="1"/>
  <c r="I7" i="17"/>
  <c r="X7" i="17" s="1"/>
  <c r="J10" i="16" s="1"/>
  <c r="E8" i="17"/>
  <c r="T8" i="17" s="1"/>
  <c r="F11" i="16" s="1"/>
  <c r="M8" i="17"/>
  <c r="AB8" i="17" s="1"/>
  <c r="N11" i="16" s="1"/>
  <c r="I9" i="17"/>
  <c r="X9" i="17" s="1"/>
  <c r="J12" i="16" s="1"/>
  <c r="E10" i="17"/>
  <c r="T10" i="17" s="1"/>
  <c r="F13" i="16" s="1"/>
  <c r="M10" i="17"/>
  <c r="AB10" i="17" s="1"/>
  <c r="N13" i="16" s="1"/>
  <c r="I11" i="17"/>
  <c r="X11" i="17" s="1"/>
  <c r="J14" i="16" s="1"/>
  <c r="E12" i="17"/>
  <c r="T12" i="17" s="1"/>
  <c r="F15" i="16" s="1"/>
  <c r="M12" i="17"/>
  <c r="AB12" i="17" s="1"/>
  <c r="N15" i="16" s="1"/>
  <c r="I13" i="17"/>
  <c r="X13" i="17" s="1"/>
  <c r="J16" i="16" s="1"/>
  <c r="E14" i="17"/>
  <c r="T14" i="17" s="1"/>
  <c r="M14" i="17"/>
  <c r="AB14" i="17" s="1"/>
  <c r="I15" i="17"/>
  <c r="X15" i="17" s="1"/>
  <c r="J18" i="16" s="1"/>
  <c r="E16" i="17"/>
  <c r="T16" i="17" s="1"/>
  <c r="F19" i="16" s="1"/>
  <c r="M16" i="17"/>
  <c r="AB16" i="17" s="1"/>
  <c r="N19" i="16" s="1"/>
  <c r="I17" i="17"/>
  <c r="X17" i="17" s="1"/>
  <c r="J20" i="16" s="1"/>
  <c r="E18" i="17"/>
  <c r="T18" i="17" s="1"/>
  <c r="F21" i="16" s="1"/>
  <c r="M18" i="17"/>
  <c r="AB18" i="17" s="1"/>
  <c r="N21" i="16" s="1"/>
  <c r="I19" i="17"/>
  <c r="X19" i="17" s="1"/>
  <c r="J22" i="16" s="1"/>
  <c r="E20" i="17"/>
  <c r="T20" i="17" s="1"/>
  <c r="F23" i="16" s="1"/>
  <c r="M20" i="17"/>
  <c r="AB20" i="17" s="1"/>
  <c r="N23" i="16" s="1"/>
  <c r="I21" i="17"/>
  <c r="X21" i="17" s="1"/>
  <c r="J24" i="16" s="1"/>
  <c r="E22" i="17"/>
  <c r="T22" i="17" s="1"/>
  <c r="F25" i="16" s="1"/>
  <c r="M22" i="17"/>
  <c r="AB22" i="17" s="1"/>
  <c r="N25" i="16" s="1"/>
  <c r="I23" i="17"/>
  <c r="X23" i="17" s="1"/>
  <c r="J26" i="16" s="1"/>
  <c r="E24" i="17"/>
  <c r="T24" i="17" s="1"/>
  <c r="F27" i="16" s="1"/>
  <c r="M24" i="17"/>
  <c r="AB24" i="17" s="1"/>
  <c r="N27" i="16" s="1"/>
  <c r="I25" i="17"/>
  <c r="X25" i="17" s="1"/>
  <c r="J28" i="16" s="1"/>
  <c r="F2" i="17"/>
  <c r="U2" i="17" s="1"/>
  <c r="G5" i="16" s="1"/>
  <c r="B2" i="17"/>
  <c r="Q2" i="17" s="1"/>
  <c r="C5" i="16" s="1"/>
  <c r="H2" i="17"/>
  <c r="W2" i="17" s="1"/>
  <c r="I5" i="16" s="1"/>
  <c r="C368" i="2"/>
  <c r="D368" i="2" s="1"/>
  <c r="C367" i="2"/>
  <c r="C366" i="2"/>
  <c r="C365" i="2"/>
  <c r="E365" i="2" s="1"/>
  <c r="F365" i="2" s="1"/>
  <c r="G365" i="2" s="1"/>
  <c r="C364" i="2"/>
  <c r="D364" i="2" s="1"/>
  <c r="C363" i="2"/>
  <c r="C362" i="2"/>
  <c r="C361" i="2"/>
  <c r="D361" i="2" s="1"/>
  <c r="C360" i="2"/>
  <c r="D360" i="2" s="1"/>
  <c r="C359" i="2"/>
  <c r="C358" i="2"/>
  <c r="C357" i="2"/>
  <c r="D357" i="2" s="1"/>
  <c r="C356" i="2"/>
  <c r="D356" i="2" s="1"/>
  <c r="C355" i="2"/>
  <c r="C354" i="2"/>
  <c r="C353" i="2"/>
  <c r="D353" i="2" s="1"/>
  <c r="C352" i="2"/>
  <c r="D352" i="2" s="1"/>
  <c r="C351" i="2"/>
  <c r="C350" i="2"/>
  <c r="C349" i="2"/>
  <c r="C348" i="2"/>
  <c r="E348" i="2" s="1"/>
  <c r="F348" i="2" s="1"/>
  <c r="G348" i="2" s="1"/>
  <c r="C347" i="2"/>
  <c r="C346" i="2"/>
  <c r="C345" i="2"/>
  <c r="E345" i="2" s="1"/>
  <c r="F345" i="2" s="1"/>
  <c r="G345" i="2" s="1"/>
  <c r="C344" i="2"/>
  <c r="E344" i="2" s="1"/>
  <c r="F344" i="2" s="1"/>
  <c r="G344" i="2" s="1"/>
  <c r="C343" i="2"/>
  <c r="C342" i="2"/>
  <c r="C341" i="2"/>
  <c r="E341" i="2" s="1"/>
  <c r="F341" i="2" s="1"/>
  <c r="G341" i="2" s="1"/>
  <c r="C340" i="2"/>
  <c r="E340" i="2" s="1"/>
  <c r="F340" i="2" s="1"/>
  <c r="G340" i="2" s="1"/>
  <c r="C339" i="2"/>
  <c r="C338" i="2"/>
  <c r="C337" i="2"/>
  <c r="E337" i="2" s="1"/>
  <c r="F337" i="2" s="1"/>
  <c r="G337" i="2" s="1"/>
  <c r="C336" i="2"/>
  <c r="E336" i="2" s="1"/>
  <c r="F336" i="2" s="1"/>
  <c r="G336" i="2" s="1"/>
  <c r="C335" i="2"/>
  <c r="C334" i="2"/>
  <c r="C333" i="2"/>
  <c r="D333" i="2" s="1"/>
  <c r="C332" i="2"/>
  <c r="E332" i="2" s="1"/>
  <c r="F332" i="2" s="1"/>
  <c r="G332" i="2" s="1"/>
  <c r="C331" i="2"/>
  <c r="C330" i="2"/>
  <c r="C329" i="2"/>
  <c r="D329" i="2" s="1"/>
  <c r="C328" i="2"/>
  <c r="E328" i="2" s="1"/>
  <c r="F328" i="2" s="1"/>
  <c r="G328" i="2" s="1"/>
  <c r="C327" i="2"/>
  <c r="C326" i="2"/>
  <c r="C325" i="2"/>
  <c r="D325" i="2" s="1"/>
  <c r="C324" i="2"/>
  <c r="E324" i="2" s="1"/>
  <c r="F324" i="2" s="1"/>
  <c r="G324" i="2" s="1"/>
  <c r="C323" i="2"/>
  <c r="C322" i="2"/>
  <c r="C321" i="2"/>
  <c r="D321" i="2" s="1"/>
  <c r="C320" i="2"/>
  <c r="E320" i="2" s="1"/>
  <c r="F320" i="2" s="1"/>
  <c r="G320" i="2" s="1"/>
  <c r="C319" i="2"/>
  <c r="C318" i="2"/>
  <c r="C317" i="2"/>
  <c r="C316" i="2"/>
  <c r="E316" i="2" s="1"/>
  <c r="F316" i="2" s="1"/>
  <c r="G316" i="2" s="1"/>
  <c r="C315" i="2"/>
  <c r="C314" i="2"/>
  <c r="C313" i="2"/>
  <c r="D313" i="2" s="1"/>
  <c r="C312" i="2"/>
  <c r="E312" i="2" s="1"/>
  <c r="F312" i="2" s="1"/>
  <c r="G312" i="2" s="1"/>
  <c r="C311" i="2"/>
  <c r="C310" i="2"/>
  <c r="C309" i="2"/>
  <c r="D309" i="2" s="1"/>
  <c r="C308" i="2"/>
  <c r="E308" i="2" s="1"/>
  <c r="F308" i="2" s="1"/>
  <c r="G308" i="2" s="1"/>
  <c r="C307" i="2"/>
  <c r="C306" i="2"/>
  <c r="C305" i="2"/>
  <c r="D305" i="2" s="1"/>
  <c r="C304" i="2"/>
  <c r="E304" i="2" s="1"/>
  <c r="F304" i="2" s="1"/>
  <c r="G304" i="2" s="1"/>
  <c r="C303" i="2"/>
  <c r="C302" i="2"/>
  <c r="C301" i="2"/>
  <c r="E301" i="2" s="1"/>
  <c r="F301" i="2" s="1"/>
  <c r="G301" i="2" s="1"/>
  <c r="C300" i="2"/>
  <c r="E300" i="2" s="1"/>
  <c r="F300" i="2" s="1"/>
  <c r="G300" i="2" s="1"/>
  <c r="C299" i="2"/>
  <c r="C298" i="2"/>
  <c r="C297" i="2"/>
  <c r="D297" i="2" s="1"/>
  <c r="C296" i="2"/>
  <c r="E296" i="2" s="1"/>
  <c r="F296" i="2" s="1"/>
  <c r="G296" i="2" s="1"/>
  <c r="C295" i="2"/>
  <c r="C294" i="2"/>
  <c r="C293" i="2"/>
  <c r="D293" i="2" s="1"/>
  <c r="C292" i="2"/>
  <c r="E292" i="2" s="1"/>
  <c r="F292" i="2" s="1"/>
  <c r="G292" i="2" s="1"/>
  <c r="C291" i="2"/>
  <c r="C290" i="2"/>
  <c r="C289" i="2"/>
  <c r="D289" i="2" s="1"/>
  <c r="C288" i="2"/>
  <c r="E288" i="2" s="1"/>
  <c r="F288" i="2" s="1"/>
  <c r="G288" i="2" s="1"/>
  <c r="C287" i="2"/>
  <c r="C286" i="2"/>
  <c r="C285" i="2"/>
  <c r="E285" i="2" s="1"/>
  <c r="F285" i="2" s="1"/>
  <c r="G285" i="2" s="1"/>
  <c r="C284" i="2"/>
  <c r="E284" i="2" s="1"/>
  <c r="F284" i="2" s="1"/>
  <c r="G284" i="2" s="1"/>
  <c r="C283" i="2"/>
  <c r="C282" i="2"/>
  <c r="C281" i="2"/>
  <c r="D281" i="2" s="1"/>
  <c r="C280" i="2"/>
  <c r="E280" i="2" s="1"/>
  <c r="F280" i="2" s="1"/>
  <c r="G280" i="2" s="1"/>
  <c r="C279" i="2"/>
  <c r="C278" i="2"/>
  <c r="C277" i="2"/>
  <c r="E277" i="2" s="1"/>
  <c r="F277" i="2" s="1"/>
  <c r="G277" i="2" s="1"/>
  <c r="C276" i="2"/>
  <c r="E276" i="2" s="1"/>
  <c r="F276" i="2" s="1"/>
  <c r="G276" i="2" s="1"/>
  <c r="C275" i="2"/>
  <c r="C274" i="2"/>
  <c r="E274" i="2" s="1"/>
  <c r="F274" i="2" s="1"/>
  <c r="G274" i="2" s="1"/>
  <c r="C273" i="2"/>
  <c r="D273" i="2" s="1"/>
  <c r="C272" i="2"/>
  <c r="E272" i="2" s="1"/>
  <c r="F272" i="2" s="1"/>
  <c r="G272" i="2" s="1"/>
  <c r="C271" i="2"/>
  <c r="C270" i="2"/>
  <c r="C269" i="2"/>
  <c r="E269" i="2" s="1"/>
  <c r="F269" i="2" s="1"/>
  <c r="G269" i="2" s="1"/>
  <c r="C268" i="2"/>
  <c r="E268" i="2" s="1"/>
  <c r="F268" i="2" s="1"/>
  <c r="G268" i="2" s="1"/>
  <c r="C267" i="2"/>
  <c r="C266" i="2"/>
  <c r="C265" i="2"/>
  <c r="D265" i="2" s="1"/>
  <c r="C264" i="2"/>
  <c r="E264" i="2" s="1"/>
  <c r="F264" i="2" s="1"/>
  <c r="G264" i="2" s="1"/>
  <c r="C263" i="2"/>
  <c r="C262" i="2"/>
  <c r="C261" i="2"/>
  <c r="D261" i="2" s="1"/>
  <c r="C260" i="2"/>
  <c r="E260" i="2" s="1"/>
  <c r="F260" i="2" s="1"/>
  <c r="G260" i="2" s="1"/>
  <c r="C259" i="2"/>
  <c r="C258" i="2"/>
  <c r="C257" i="2"/>
  <c r="D257" i="2" s="1"/>
  <c r="C256" i="2"/>
  <c r="E256" i="2" s="1"/>
  <c r="F256" i="2" s="1"/>
  <c r="G256" i="2" s="1"/>
  <c r="C255" i="2"/>
  <c r="C254" i="2"/>
  <c r="C253" i="2"/>
  <c r="E253" i="2" s="1"/>
  <c r="F253" i="2" s="1"/>
  <c r="G253" i="2" s="1"/>
  <c r="C252" i="2"/>
  <c r="E252" i="2" s="1"/>
  <c r="F252" i="2" s="1"/>
  <c r="G252" i="2" s="1"/>
  <c r="C251" i="2"/>
  <c r="C250" i="2"/>
  <c r="C249" i="2"/>
  <c r="D249" i="2" s="1"/>
  <c r="C248" i="2"/>
  <c r="E248" i="2" s="1"/>
  <c r="F248" i="2" s="1"/>
  <c r="G248" i="2" s="1"/>
  <c r="C247" i="2"/>
  <c r="C246" i="2"/>
  <c r="C245" i="2"/>
  <c r="D245" i="2" s="1"/>
  <c r="C244" i="2"/>
  <c r="E244" i="2" s="1"/>
  <c r="F244" i="2" s="1"/>
  <c r="G244" i="2" s="1"/>
  <c r="C243" i="2"/>
  <c r="C242" i="2"/>
  <c r="C241" i="2"/>
  <c r="D241" i="2" s="1"/>
  <c r="C240" i="2"/>
  <c r="E240" i="2" s="1"/>
  <c r="F240" i="2" s="1"/>
  <c r="G240" i="2" s="1"/>
  <c r="C239" i="2"/>
  <c r="C238" i="2"/>
  <c r="C237" i="2"/>
  <c r="E237" i="2" s="1"/>
  <c r="F237" i="2" s="1"/>
  <c r="G237" i="2" s="1"/>
  <c r="C236" i="2"/>
  <c r="E236" i="2" s="1"/>
  <c r="F236" i="2" s="1"/>
  <c r="G236" i="2" s="1"/>
  <c r="C235" i="2"/>
  <c r="C234" i="2"/>
  <c r="C233" i="2"/>
  <c r="D233" i="2" s="1"/>
  <c r="C232" i="2"/>
  <c r="E232" i="2" s="1"/>
  <c r="F232" i="2" s="1"/>
  <c r="G232" i="2" s="1"/>
  <c r="C231" i="2"/>
  <c r="C230" i="2"/>
  <c r="C229" i="2"/>
  <c r="E229" i="2" s="1"/>
  <c r="F229" i="2" s="1"/>
  <c r="G229" i="2" s="1"/>
  <c r="C228" i="2"/>
  <c r="E228" i="2" s="1"/>
  <c r="F228" i="2" s="1"/>
  <c r="G228" i="2" s="1"/>
  <c r="C227" i="2"/>
  <c r="C226" i="2"/>
  <c r="C225" i="2"/>
  <c r="D225" i="2" s="1"/>
  <c r="C224" i="2"/>
  <c r="E224" i="2" s="1"/>
  <c r="F224" i="2" s="1"/>
  <c r="G224" i="2" s="1"/>
  <c r="C223" i="2"/>
  <c r="C222" i="2"/>
  <c r="C221" i="2"/>
  <c r="E221" i="2" s="1"/>
  <c r="F221" i="2" s="1"/>
  <c r="G221" i="2" s="1"/>
  <c r="C220" i="2"/>
  <c r="E220" i="2" s="1"/>
  <c r="F220" i="2" s="1"/>
  <c r="G220" i="2" s="1"/>
  <c r="C219" i="2"/>
  <c r="C218" i="2"/>
  <c r="C217" i="2"/>
  <c r="D217" i="2" s="1"/>
  <c r="C216" i="2"/>
  <c r="E216" i="2" s="1"/>
  <c r="F216" i="2" s="1"/>
  <c r="G216" i="2" s="1"/>
  <c r="C215" i="2"/>
  <c r="C214" i="2"/>
  <c r="C213" i="2"/>
  <c r="E213" i="2" s="1"/>
  <c r="F213" i="2" s="1"/>
  <c r="G213" i="2" s="1"/>
  <c r="C212" i="2"/>
  <c r="E212" i="2" s="1"/>
  <c r="F212" i="2" s="1"/>
  <c r="G212" i="2" s="1"/>
  <c r="C211" i="2"/>
  <c r="C210" i="2"/>
  <c r="C209" i="2"/>
  <c r="D209" i="2" s="1"/>
  <c r="C208" i="2"/>
  <c r="E208" i="2" s="1"/>
  <c r="F208" i="2" s="1"/>
  <c r="G208" i="2" s="1"/>
  <c r="C207" i="2"/>
  <c r="C206" i="2"/>
  <c r="C205" i="2"/>
  <c r="E205" i="2" s="1"/>
  <c r="F205" i="2" s="1"/>
  <c r="G205" i="2" s="1"/>
  <c r="C204" i="2"/>
  <c r="E204" i="2" s="1"/>
  <c r="F204" i="2" s="1"/>
  <c r="G204" i="2" s="1"/>
  <c r="C203" i="2"/>
  <c r="C202" i="2"/>
  <c r="C201" i="2"/>
  <c r="D201" i="2" s="1"/>
  <c r="C200" i="2"/>
  <c r="E200" i="2" s="1"/>
  <c r="F200" i="2" s="1"/>
  <c r="G200" i="2" s="1"/>
  <c r="C199" i="2"/>
  <c r="C198" i="2"/>
  <c r="C197" i="2"/>
  <c r="D197" i="2" s="1"/>
  <c r="C196" i="2"/>
  <c r="E196" i="2" s="1"/>
  <c r="F196" i="2" s="1"/>
  <c r="G196" i="2" s="1"/>
  <c r="C195" i="2"/>
  <c r="C194" i="2"/>
  <c r="C193" i="2"/>
  <c r="D193" i="2" s="1"/>
  <c r="C192" i="2"/>
  <c r="E192" i="2" s="1"/>
  <c r="F192" i="2" s="1"/>
  <c r="G192" i="2" s="1"/>
  <c r="C191" i="2"/>
  <c r="C190" i="2"/>
  <c r="C189" i="2"/>
  <c r="E189" i="2" s="1"/>
  <c r="F189" i="2" s="1"/>
  <c r="G189" i="2" s="1"/>
  <c r="C188" i="2"/>
  <c r="E188" i="2" s="1"/>
  <c r="F188" i="2" s="1"/>
  <c r="G188" i="2" s="1"/>
  <c r="C187" i="2"/>
  <c r="C186" i="2"/>
  <c r="C185" i="2"/>
  <c r="D185" i="2" s="1"/>
  <c r="C184" i="2"/>
  <c r="E184" i="2" s="1"/>
  <c r="F184" i="2" s="1"/>
  <c r="G184" i="2" s="1"/>
  <c r="C183" i="2"/>
  <c r="C182" i="2"/>
  <c r="C181" i="2"/>
  <c r="E181" i="2" s="1"/>
  <c r="F181" i="2" s="1"/>
  <c r="G181" i="2" s="1"/>
  <c r="C180" i="2"/>
  <c r="E180" i="2" s="1"/>
  <c r="F180" i="2" s="1"/>
  <c r="G180" i="2" s="1"/>
  <c r="C179" i="2"/>
  <c r="C178" i="2"/>
  <c r="C177" i="2"/>
  <c r="E177" i="2" s="1"/>
  <c r="F177" i="2" s="1"/>
  <c r="G177" i="2" s="1"/>
  <c r="C176" i="2"/>
  <c r="E176" i="2" s="1"/>
  <c r="F176" i="2" s="1"/>
  <c r="G176" i="2" s="1"/>
  <c r="C175" i="2"/>
  <c r="C174" i="2"/>
  <c r="C173" i="2"/>
  <c r="E173" i="2" s="1"/>
  <c r="F173" i="2" s="1"/>
  <c r="G173" i="2" s="1"/>
  <c r="C172" i="2"/>
  <c r="E172" i="2" s="1"/>
  <c r="F172" i="2" s="1"/>
  <c r="G172" i="2" s="1"/>
  <c r="C171" i="2"/>
  <c r="C170" i="2"/>
  <c r="C169" i="2"/>
  <c r="D169" i="2" s="1"/>
  <c r="C168" i="2"/>
  <c r="E168" i="2" s="1"/>
  <c r="F168" i="2" s="1"/>
  <c r="G168" i="2" s="1"/>
  <c r="C167" i="2"/>
  <c r="C166" i="2"/>
  <c r="C165" i="2"/>
  <c r="E165" i="2" s="1"/>
  <c r="F165" i="2" s="1"/>
  <c r="G165" i="2" s="1"/>
  <c r="C164" i="2"/>
  <c r="E164" i="2" s="1"/>
  <c r="F164" i="2" s="1"/>
  <c r="G164" i="2" s="1"/>
  <c r="C163" i="2"/>
  <c r="C162" i="2"/>
  <c r="C161" i="2"/>
  <c r="D161" i="2" s="1"/>
  <c r="C160" i="2"/>
  <c r="E160" i="2" s="1"/>
  <c r="F160" i="2" s="1"/>
  <c r="G160" i="2" s="1"/>
  <c r="C159" i="2"/>
  <c r="C158" i="2"/>
  <c r="C157" i="2"/>
  <c r="E157" i="2" s="1"/>
  <c r="F157" i="2" s="1"/>
  <c r="G157" i="2" s="1"/>
  <c r="C156" i="2"/>
  <c r="C155" i="2"/>
  <c r="C154" i="2"/>
  <c r="E154" i="2" s="1"/>
  <c r="F154" i="2" s="1"/>
  <c r="G154" i="2" s="1"/>
  <c r="D365" i="2"/>
  <c r="D349" i="2"/>
  <c r="E349" i="2"/>
  <c r="F349" i="2" s="1"/>
  <c r="G349" i="2" s="1"/>
  <c r="E333" i="2"/>
  <c r="F333" i="2" s="1"/>
  <c r="G333" i="2" s="1"/>
  <c r="D317" i="2"/>
  <c r="E317" i="2"/>
  <c r="F317" i="2" s="1"/>
  <c r="G317" i="2" s="1"/>
  <c r="D301" i="2"/>
  <c r="D269" i="2"/>
  <c r="E261" i="2"/>
  <c r="F261" i="2" s="1"/>
  <c r="G261" i="2" s="1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D4" i="2" s="1"/>
  <c r="L3" i="2"/>
  <c r="F4" i="11" l="1"/>
  <c r="H4" i="11"/>
  <c r="M17" i="16"/>
  <c r="U29" i="17"/>
  <c r="K17" i="16"/>
  <c r="S29" i="17"/>
  <c r="I17" i="16"/>
  <c r="Q29" i="17"/>
  <c r="E17" i="16"/>
  <c r="Y29" i="17"/>
  <c r="H17" i="16"/>
  <c r="AB29" i="17"/>
  <c r="N17" i="16"/>
  <c r="V29" i="17"/>
  <c r="L17" i="16"/>
  <c r="T29" i="17"/>
  <c r="F17" i="16"/>
  <c r="Z29" i="17"/>
  <c r="J17" i="16"/>
  <c r="R29" i="17"/>
  <c r="G17" i="16"/>
  <c r="AA29" i="17"/>
  <c r="D17" i="16"/>
  <c r="X29" i="17"/>
  <c r="C17" i="16"/>
  <c r="W29" i="17"/>
  <c r="E245" i="2"/>
  <c r="F245" i="2" s="1"/>
  <c r="G245" i="2" s="1"/>
  <c r="E309" i="2"/>
  <c r="F309" i="2" s="1"/>
  <c r="G309" i="2" s="1"/>
  <c r="D341" i="2"/>
  <c r="D277" i="2"/>
  <c r="E325" i="2"/>
  <c r="F325" i="2" s="1"/>
  <c r="G325" i="2" s="1"/>
  <c r="E357" i="2"/>
  <c r="F357" i="2" s="1"/>
  <c r="G357" i="2" s="1"/>
  <c r="D285" i="2"/>
  <c r="E293" i="2"/>
  <c r="F293" i="2" s="1"/>
  <c r="G293" i="2" s="1"/>
  <c r="D213" i="2"/>
  <c r="D173" i="2"/>
  <c r="D237" i="2"/>
  <c r="E197" i="2"/>
  <c r="F197" i="2" s="1"/>
  <c r="G197" i="2" s="1"/>
  <c r="D157" i="2"/>
  <c r="D189" i="2"/>
  <c r="D229" i="2"/>
  <c r="D253" i="2"/>
  <c r="D181" i="2"/>
  <c r="D205" i="2"/>
  <c r="D221" i="2"/>
  <c r="D165" i="2"/>
  <c r="D154" i="2"/>
  <c r="E161" i="2"/>
  <c r="F161" i="2" s="1"/>
  <c r="G161" i="2" s="1"/>
  <c r="E169" i="2"/>
  <c r="F169" i="2" s="1"/>
  <c r="G169" i="2" s="1"/>
  <c r="D177" i="2"/>
  <c r="E185" i="2"/>
  <c r="F185" i="2" s="1"/>
  <c r="G185" i="2" s="1"/>
  <c r="E193" i="2"/>
  <c r="F193" i="2" s="1"/>
  <c r="G193" i="2" s="1"/>
  <c r="E201" i="2"/>
  <c r="F201" i="2" s="1"/>
  <c r="G201" i="2" s="1"/>
  <c r="E209" i="2"/>
  <c r="F209" i="2" s="1"/>
  <c r="G209" i="2" s="1"/>
  <c r="E217" i="2"/>
  <c r="F217" i="2" s="1"/>
  <c r="G217" i="2" s="1"/>
  <c r="E225" i="2"/>
  <c r="F225" i="2" s="1"/>
  <c r="G225" i="2" s="1"/>
  <c r="E233" i="2"/>
  <c r="F233" i="2" s="1"/>
  <c r="G233" i="2" s="1"/>
  <c r="E241" i="2"/>
  <c r="F241" i="2" s="1"/>
  <c r="G241" i="2" s="1"/>
  <c r="E249" i="2"/>
  <c r="F249" i="2" s="1"/>
  <c r="G249" i="2" s="1"/>
  <c r="E257" i="2"/>
  <c r="F257" i="2" s="1"/>
  <c r="G257" i="2" s="1"/>
  <c r="E265" i="2"/>
  <c r="F265" i="2" s="1"/>
  <c r="G265" i="2" s="1"/>
  <c r="E273" i="2"/>
  <c r="F273" i="2" s="1"/>
  <c r="G273" i="2" s="1"/>
  <c r="E281" i="2"/>
  <c r="F281" i="2" s="1"/>
  <c r="G281" i="2" s="1"/>
  <c r="E289" i="2"/>
  <c r="F289" i="2" s="1"/>
  <c r="G289" i="2" s="1"/>
  <c r="E297" i="2"/>
  <c r="F297" i="2" s="1"/>
  <c r="G297" i="2" s="1"/>
  <c r="E305" i="2"/>
  <c r="F305" i="2" s="1"/>
  <c r="G305" i="2" s="1"/>
  <c r="E313" i="2"/>
  <c r="F313" i="2" s="1"/>
  <c r="G313" i="2" s="1"/>
  <c r="E321" i="2"/>
  <c r="F321" i="2" s="1"/>
  <c r="G321" i="2" s="1"/>
  <c r="E329" i="2"/>
  <c r="F329" i="2" s="1"/>
  <c r="G329" i="2" s="1"/>
  <c r="D337" i="2"/>
  <c r="D345" i="2"/>
  <c r="E353" i="2"/>
  <c r="F353" i="2" s="1"/>
  <c r="G353" i="2" s="1"/>
  <c r="E361" i="2"/>
  <c r="F361" i="2" s="1"/>
  <c r="G361" i="2" s="1"/>
  <c r="D160" i="2"/>
  <c r="D164" i="2"/>
  <c r="D168" i="2"/>
  <c r="D172" i="2"/>
  <c r="D176" i="2"/>
  <c r="D180" i="2"/>
  <c r="D184" i="2"/>
  <c r="D188" i="2"/>
  <c r="D192" i="2"/>
  <c r="D196" i="2"/>
  <c r="D200" i="2"/>
  <c r="D204" i="2"/>
  <c r="D208" i="2"/>
  <c r="D212" i="2"/>
  <c r="D216" i="2"/>
  <c r="D220" i="2"/>
  <c r="D224" i="2"/>
  <c r="D228" i="2"/>
  <c r="D232" i="2"/>
  <c r="D236" i="2"/>
  <c r="D240" i="2"/>
  <c r="D244" i="2"/>
  <c r="D248" i="2"/>
  <c r="D252" i="2"/>
  <c r="D256" i="2"/>
  <c r="D260" i="2"/>
  <c r="D264" i="2"/>
  <c r="D268" i="2"/>
  <c r="D272" i="2"/>
  <c r="D276" i="2"/>
  <c r="D280" i="2"/>
  <c r="D284" i="2"/>
  <c r="D288" i="2"/>
  <c r="D292" i="2"/>
  <c r="D296" i="2"/>
  <c r="D300" i="2"/>
  <c r="D304" i="2"/>
  <c r="D308" i="2"/>
  <c r="D312" i="2"/>
  <c r="D316" i="2"/>
  <c r="D320" i="2"/>
  <c r="D324" i="2"/>
  <c r="D328" i="2"/>
  <c r="D332" i="2"/>
  <c r="D336" i="2"/>
  <c r="D340" i="2"/>
  <c r="D344" i="2"/>
  <c r="D348" i="2"/>
  <c r="E352" i="2"/>
  <c r="F352" i="2" s="1"/>
  <c r="G352" i="2" s="1"/>
  <c r="E356" i="2"/>
  <c r="F356" i="2" s="1"/>
  <c r="G356" i="2" s="1"/>
  <c r="E360" i="2"/>
  <c r="F360" i="2" s="1"/>
  <c r="G360" i="2" s="1"/>
  <c r="E364" i="2"/>
  <c r="F364" i="2" s="1"/>
  <c r="G364" i="2" s="1"/>
  <c r="E368" i="2"/>
  <c r="F368" i="2" s="1"/>
  <c r="G368" i="2" s="1"/>
  <c r="D274" i="2"/>
  <c r="D158" i="2"/>
  <c r="E158" i="2"/>
  <c r="F158" i="2" s="1"/>
  <c r="G158" i="2" s="1"/>
  <c r="D166" i="2"/>
  <c r="E166" i="2"/>
  <c r="F166" i="2" s="1"/>
  <c r="G166" i="2" s="1"/>
  <c r="E178" i="2"/>
  <c r="F178" i="2" s="1"/>
  <c r="G178" i="2" s="1"/>
  <c r="D178" i="2"/>
  <c r="D190" i="2"/>
  <c r="E190" i="2"/>
  <c r="F190" i="2" s="1"/>
  <c r="G190" i="2" s="1"/>
  <c r="E202" i="2"/>
  <c r="F202" i="2" s="1"/>
  <c r="G202" i="2" s="1"/>
  <c r="D202" i="2"/>
  <c r="D214" i="2"/>
  <c r="E214" i="2"/>
  <c r="F214" i="2" s="1"/>
  <c r="G214" i="2" s="1"/>
  <c r="E226" i="2"/>
  <c r="F226" i="2" s="1"/>
  <c r="G226" i="2" s="1"/>
  <c r="D226" i="2"/>
  <c r="D238" i="2"/>
  <c r="E238" i="2"/>
  <c r="F238" i="2" s="1"/>
  <c r="G238" i="2" s="1"/>
  <c r="E250" i="2"/>
  <c r="F250" i="2" s="1"/>
  <c r="G250" i="2" s="1"/>
  <c r="D250" i="2"/>
  <c r="D262" i="2"/>
  <c r="E262" i="2"/>
  <c r="F262" i="2" s="1"/>
  <c r="G262" i="2" s="1"/>
  <c r="D270" i="2"/>
  <c r="E270" i="2"/>
  <c r="F270" i="2" s="1"/>
  <c r="G270" i="2" s="1"/>
  <c r="D286" i="2"/>
  <c r="E286" i="2"/>
  <c r="F286" i="2" s="1"/>
  <c r="G286" i="2" s="1"/>
  <c r="E298" i="2"/>
  <c r="F298" i="2" s="1"/>
  <c r="G298" i="2" s="1"/>
  <c r="D298" i="2"/>
  <c r="D310" i="2"/>
  <c r="E310" i="2"/>
  <c r="F310" i="2" s="1"/>
  <c r="G310" i="2" s="1"/>
  <c r="E322" i="2"/>
  <c r="F322" i="2" s="1"/>
  <c r="G322" i="2" s="1"/>
  <c r="D322" i="2"/>
  <c r="D334" i="2"/>
  <c r="E334" i="2"/>
  <c r="F334" i="2" s="1"/>
  <c r="G334" i="2" s="1"/>
  <c r="E346" i="2"/>
  <c r="F346" i="2" s="1"/>
  <c r="G346" i="2" s="1"/>
  <c r="D346" i="2"/>
  <c r="E358" i="2"/>
  <c r="F358" i="2" s="1"/>
  <c r="G358" i="2" s="1"/>
  <c r="D358" i="2"/>
  <c r="E366" i="2"/>
  <c r="F366" i="2" s="1"/>
  <c r="G366" i="2" s="1"/>
  <c r="D366" i="2"/>
  <c r="E162" i="2"/>
  <c r="F162" i="2" s="1"/>
  <c r="G162" i="2" s="1"/>
  <c r="D162" i="2"/>
  <c r="D174" i="2"/>
  <c r="E174" i="2"/>
  <c r="F174" i="2" s="1"/>
  <c r="G174" i="2" s="1"/>
  <c r="E186" i="2"/>
  <c r="F186" i="2" s="1"/>
  <c r="G186" i="2" s="1"/>
  <c r="D186" i="2"/>
  <c r="D198" i="2"/>
  <c r="E198" i="2"/>
  <c r="F198" i="2" s="1"/>
  <c r="G198" i="2" s="1"/>
  <c r="E210" i="2"/>
  <c r="F210" i="2" s="1"/>
  <c r="G210" i="2" s="1"/>
  <c r="D210" i="2"/>
  <c r="E218" i="2"/>
  <c r="F218" i="2" s="1"/>
  <c r="G218" i="2" s="1"/>
  <c r="D218" i="2"/>
  <c r="D230" i="2"/>
  <c r="E230" i="2"/>
  <c r="F230" i="2" s="1"/>
  <c r="G230" i="2" s="1"/>
  <c r="D246" i="2"/>
  <c r="E246" i="2"/>
  <c r="F246" i="2" s="1"/>
  <c r="G246" i="2" s="1"/>
  <c r="E258" i="2"/>
  <c r="F258" i="2" s="1"/>
  <c r="G258" i="2" s="1"/>
  <c r="D258" i="2"/>
  <c r="E282" i="2"/>
  <c r="F282" i="2" s="1"/>
  <c r="G282" i="2" s="1"/>
  <c r="D282" i="2"/>
  <c r="D294" i="2"/>
  <c r="E294" i="2"/>
  <c r="F294" i="2" s="1"/>
  <c r="G294" i="2" s="1"/>
  <c r="E306" i="2"/>
  <c r="F306" i="2" s="1"/>
  <c r="G306" i="2" s="1"/>
  <c r="D306" i="2"/>
  <c r="D318" i="2"/>
  <c r="E318" i="2"/>
  <c r="F318" i="2" s="1"/>
  <c r="G318" i="2" s="1"/>
  <c r="E330" i="2"/>
  <c r="F330" i="2" s="1"/>
  <c r="G330" i="2" s="1"/>
  <c r="D330" i="2"/>
  <c r="D342" i="2"/>
  <c r="E342" i="2"/>
  <c r="F342" i="2" s="1"/>
  <c r="G342" i="2" s="1"/>
  <c r="E350" i="2"/>
  <c r="F350" i="2" s="1"/>
  <c r="G350" i="2" s="1"/>
  <c r="D350" i="2"/>
  <c r="D362" i="2"/>
  <c r="E362" i="2"/>
  <c r="F362" i="2" s="1"/>
  <c r="G362" i="2" s="1"/>
  <c r="E155" i="2"/>
  <c r="F155" i="2" s="1"/>
  <c r="G155" i="2" s="1"/>
  <c r="D155" i="2"/>
  <c r="E170" i="2"/>
  <c r="F170" i="2" s="1"/>
  <c r="G170" i="2" s="1"/>
  <c r="D170" i="2"/>
  <c r="D182" i="2"/>
  <c r="E182" i="2"/>
  <c r="F182" i="2" s="1"/>
  <c r="G182" i="2" s="1"/>
  <c r="E194" i="2"/>
  <c r="F194" i="2" s="1"/>
  <c r="G194" i="2" s="1"/>
  <c r="D194" i="2"/>
  <c r="D206" i="2"/>
  <c r="E206" i="2"/>
  <c r="F206" i="2" s="1"/>
  <c r="G206" i="2" s="1"/>
  <c r="D222" i="2"/>
  <c r="E222" i="2"/>
  <c r="F222" i="2" s="1"/>
  <c r="G222" i="2" s="1"/>
  <c r="E234" i="2"/>
  <c r="F234" i="2" s="1"/>
  <c r="G234" i="2" s="1"/>
  <c r="D234" i="2"/>
  <c r="E242" i="2"/>
  <c r="F242" i="2" s="1"/>
  <c r="G242" i="2" s="1"/>
  <c r="D242" i="2"/>
  <c r="D254" i="2"/>
  <c r="E254" i="2"/>
  <c r="F254" i="2" s="1"/>
  <c r="G254" i="2" s="1"/>
  <c r="E266" i="2"/>
  <c r="F266" i="2" s="1"/>
  <c r="G266" i="2" s="1"/>
  <c r="D266" i="2"/>
  <c r="D278" i="2"/>
  <c r="E278" i="2"/>
  <c r="F278" i="2" s="1"/>
  <c r="G278" i="2" s="1"/>
  <c r="E290" i="2"/>
  <c r="F290" i="2" s="1"/>
  <c r="G290" i="2" s="1"/>
  <c r="D290" i="2"/>
  <c r="D302" i="2"/>
  <c r="E302" i="2"/>
  <c r="F302" i="2" s="1"/>
  <c r="G302" i="2" s="1"/>
  <c r="E314" i="2"/>
  <c r="F314" i="2" s="1"/>
  <c r="G314" i="2" s="1"/>
  <c r="D314" i="2"/>
  <c r="D326" i="2"/>
  <c r="E326" i="2"/>
  <c r="F326" i="2" s="1"/>
  <c r="G326" i="2" s="1"/>
  <c r="E338" i="2"/>
  <c r="F338" i="2" s="1"/>
  <c r="G338" i="2" s="1"/>
  <c r="D338" i="2"/>
  <c r="D354" i="2"/>
  <c r="E354" i="2"/>
  <c r="F354" i="2" s="1"/>
  <c r="G354" i="2" s="1"/>
  <c r="E159" i="2"/>
  <c r="F159" i="2" s="1"/>
  <c r="G159" i="2" s="1"/>
  <c r="D159" i="2"/>
  <c r="E163" i="2"/>
  <c r="F163" i="2" s="1"/>
  <c r="G163" i="2" s="1"/>
  <c r="D163" i="2"/>
  <c r="E171" i="2"/>
  <c r="F171" i="2" s="1"/>
  <c r="G171" i="2" s="1"/>
  <c r="D171" i="2"/>
  <c r="E183" i="2"/>
  <c r="F183" i="2" s="1"/>
  <c r="G183" i="2" s="1"/>
  <c r="D183" i="2"/>
  <c r="E191" i="2"/>
  <c r="F191" i="2" s="1"/>
  <c r="G191" i="2" s="1"/>
  <c r="D191" i="2"/>
  <c r="E199" i="2"/>
  <c r="F199" i="2" s="1"/>
  <c r="G199" i="2" s="1"/>
  <c r="D199" i="2"/>
  <c r="E207" i="2"/>
  <c r="F207" i="2" s="1"/>
  <c r="G207" i="2" s="1"/>
  <c r="D207" i="2"/>
  <c r="E215" i="2"/>
  <c r="F215" i="2" s="1"/>
  <c r="G215" i="2" s="1"/>
  <c r="D215" i="2"/>
  <c r="E223" i="2"/>
  <c r="F223" i="2" s="1"/>
  <c r="G223" i="2" s="1"/>
  <c r="D223" i="2"/>
  <c r="E227" i="2"/>
  <c r="F227" i="2" s="1"/>
  <c r="G227" i="2" s="1"/>
  <c r="D227" i="2"/>
  <c r="E235" i="2"/>
  <c r="F235" i="2" s="1"/>
  <c r="G235" i="2" s="1"/>
  <c r="D235" i="2"/>
  <c r="E243" i="2"/>
  <c r="F243" i="2" s="1"/>
  <c r="G243" i="2" s="1"/>
  <c r="D243" i="2"/>
  <c r="E251" i="2"/>
  <c r="F251" i="2" s="1"/>
  <c r="G251" i="2" s="1"/>
  <c r="D251" i="2"/>
  <c r="E259" i="2"/>
  <c r="F259" i="2" s="1"/>
  <c r="G259" i="2" s="1"/>
  <c r="D259" i="2"/>
  <c r="E267" i="2"/>
  <c r="F267" i="2" s="1"/>
  <c r="G267" i="2" s="1"/>
  <c r="D267" i="2"/>
  <c r="E275" i="2"/>
  <c r="F275" i="2" s="1"/>
  <c r="G275" i="2" s="1"/>
  <c r="D275" i="2"/>
  <c r="E283" i="2"/>
  <c r="F283" i="2" s="1"/>
  <c r="G283" i="2" s="1"/>
  <c r="D283" i="2"/>
  <c r="E295" i="2"/>
  <c r="F295" i="2" s="1"/>
  <c r="G295" i="2" s="1"/>
  <c r="D295" i="2"/>
  <c r="E299" i="2"/>
  <c r="F299" i="2" s="1"/>
  <c r="G299" i="2" s="1"/>
  <c r="D299" i="2"/>
  <c r="E311" i="2"/>
  <c r="F311" i="2" s="1"/>
  <c r="G311" i="2" s="1"/>
  <c r="D311" i="2"/>
  <c r="E319" i="2"/>
  <c r="F319" i="2" s="1"/>
  <c r="G319" i="2" s="1"/>
  <c r="D319" i="2"/>
  <c r="E327" i="2"/>
  <c r="F327" i="2" s="1"/>
  <c r="G327" i="2" s="1"/>
  <c r="D327" i="2"/>
  <c r="E335" i="2"/>
  <c r="F335" i="2" s="1"/>
  <c r="G335" i="2" s="1"/>
  <c r="D335" i="2"/>
  <c r="E343" i="2"/>
  <c r="F343" i="2" s="1"/>
  <c r="G343" i="2" s="1"/>
  <c r="D343" i="2"/>
  <c r="E351" i="2"/>
  <c r="F351" i="2" s="1"/>
  <c r="G351" i="2" s="1"/>
  <c r="D351" i="2"/>
  <c r="E359" i="2"/>
  <c r="F359" i="2" s="1"/>
  <c r="G359" i="2" s="1"/>
  <c r="D359" i="2"/>
  <c r="E367" i="2"/>
  <c r="F367" i="2" s="1"/>
  <c r="G367" i="2" s="1"/>
  <c r="D367" i="2"/>
  <c r="D156" i="2"/>
  <c r="E156" i="2"/>
  <c r="F156" i="2" s="1"/>
  <c r="G156" i="2" s="1"/>
  <c r="E167" i="2"/>
  <c r="F167" i="2" s="1"/>
  <c r="G167" i="2" s="1"/>
  <c r="D167" i="2"/>
  <c r="E175" i="2"/>
  <c r="F175" i="2" s="1"/>
  <c r="G175" i="2" s="1"/>
  <c r="D175" i="2"/>
  <c r="E179" i="2"/>
  <c r="F179" i="2" s="1"/>
  <c r="G179" i="2" s="1"/>
  <c r="D179" i="2"/>
  <c r="E187" i="2"/>
  <c r="F187" i="2" s="1"/>
  <c r="G187" i="2" s="1"/>
  <c r="D187" i="2"/>
  <c r="E195" i="2"/>
  <c r="F195" i="2" s="1"/>
  <c r="G195" i="2" s="1"/>
  <c r="D195" i="2"/>
  <c r="E203" i="2"/>
  <c r="F203" i="2" s="1"/>
  <c r="G203" i="2" s="1"/>
  <c r="D203" i="2"/>
  <c r="E211" i="2"/>
  <c r="F211" i="2" s="1"/>
  <c r="G211" i="2" s="1"/>
  <c r="D211" i="2"/>
  <c r="E219" i="2"/>
  <c r="F219" i="2" s="1"/>
  <c r="G219" i="2" s="1"/>
  <c r="D219" i="2"/>
  <c r="E231" i="2"/>
  <c r="F231" i="2" s="1"/>
  <c r="G231" i="2" s="1"/>
  <c r="D231" i="2"/>
  <c r="E239" i="2"/>
  <c r="F239" i="2" s="1"/>
  <c r="G239" i="2" s="1"/>
  <c r="D239" i="2"/>
  <c r="E247" i="2"/>
  <c r="F247" i="2" s="1"/>
  <c r="G247" i="2" s="1"/>
  <c r="D247" i="2"/>
  <c r="E255" i="2"/>
  <c r="F255" i="2" s="1"/>
  <c r="G255" i="2" s="1"/>
  <c r="D255" i="2"/>
  <c r="E263" i="2"/>
  <c r="F263" i="2" s="1"/>
  <c r="G263" i="2" s="1"/>
  <c r="D263" i="2"/>
  <c r="E271" i="2"/>
  <c r="F271" i="2" s="1"/>
  <c r="G271" i="2" s="1"/>
  <c r="D271" i="2"/>
  <c r="E279" i="2"/>
  <c r="F279" i="2" s="1"/>
  <c r="G279" i="2" s="1"/>
  <c r="D279" i="2"/>
  <c r="E287" i="2"/>
  <c r="F287" i="2" s="1"/>
  <c r="G287" i="2" s="1"/>
  <c r="D287" i="2"/>
  <c r="E291" i="2"/>
  <c r="F291" i="2" s="1"/>
  <c r="G291" i="2" s="1"/>
  <c r="D291" i="2"/>
  <c r="E303" i="2"/>
  <c r="F303" i="2" s="1"/>
  <c r="G303" i="2" s="1"/>
  <c r="D303" i="2"/>
  <c r="E307" i="2"/>
  <c r="F307" i="2" s="1"/>
  <c r="G307" i="2" s="1"/>
  <c r="D307" i="2"/>
  <c r="E315" i="2"/>
  <c r="F315" i="2" s="1"/>
  <c r="G315" i="2" s="1"/>
  <c r="D315" i="2"/>
  <c r="E323" i="2"/>
  <c r="F323" i="2" s="1"/>
  <c r="G323" i="2" s="1"/>
  <c r="D323" i="2"/>
  <c r="E331" i="2"/>
  <c r="F331" i="2" s="1"/>
  <c r="G331" i="2" s="1"/>
  <c r="D331" i="2"/>
  <c r="E339" i="2"/>
  <c r="F339" i="2" s="1"/>
  <c r="G339" i="2" s="1"/>
  <c r="D339" i="2"/>
  <c r="E347" i="2"/>
  <c r="F347" i="2" s="1"/>
  <c r="G347" i="2" s="1"/>
  <c r="D347" i="2"/>
  <c r="E355" i="2"/>
  <c r="F355" i="2" s="1"/>
  <c r="G355" i="2" s="1"/>
  <c r="D355" i="2"/>
  <c r="E363" i="2"/>
  <c r="F363" i="2" s="1"/>
  <c r="G363" i="2" s="1"/>
  <c r="D363" i="2"/>
  <c r="E12" i="2"/>
  <c r="F12" i="2" s="1"/>
  <c r="G12" i="2" s="1"/>
  <c r="D12" i="2"/>
  <c r="E16" i="2"/>
  <c r="F16" i="2" s="1"/>
  <c r="G16" i="2" s="1"/>
  <c r="D16" i="2"/>
  <c r="E20" i="2"/>
  <c r="F20" i="2" s="1"/>
  <c r="G20" i="2" s="1"/>
  <c r="D20" i="2"/>
  <c r="E24" i="2"/>
  <c r="F24" i="2" s="1"/>
  <c r="G24" i="2" s="1"/>
  <c r="D24" i="2"/>
  <c r="E28" i="2"/>
  <c r="F28" i="2" s="1"/>
  <c r="G28" i="2" s="1"/>
  <c r="D28" i="2"/>
  <c r="E32" i="2"/>
  <c r="F32" i="2" s="1"/>
  <c r="G32" i="2" s="1"/>
  <c r="D32" i="2"/>
  <c r="E36" i="2"/>
  <c r="F36" i="2" s="1"/>
  <c r="G36" i="2" s="1"/>
  <c r="D36" i="2"/>
  <c r="E40" i="2"/>
  <c r="F40" i="2" s="1"/>
  <c r="G40" i="2" s="1"/>
  <c r="D40" i="2"/>
  <c r="E44" i="2"/>
  <c r="F44" i="2" s="1"/>
  <c r="G44" i="2" s="1"/>
  <c r="D44" i="2"/>
  <c r="E48" i="2"/>
  <c r="F48" i="2" s="1"/>
  <c r="G48" i="2" s="1"/>
  <c r="D48" i="2"/>
  <c r="E52" i="2"/>
  <c r="F52" i="2" s="1"/>
  <c r="G52" i="2" s="1"/>
  <c r="D52" i="2"/>
  <c r="E56" i="2"/>
  <c r="F56" i="2" s="1"/>
  <c r="G56" i="2" s="1"/>
  <c r="D56" i="2"/>
  <c r="E60" i="2"/>
  <c r="F60" i="2" s="1"/>
  <c r="G60" i="2" s="1"/>
  <c r="D60" i="2"/>
  <c r="E64" i="2"/>
  <c r="F64" i="2" s="1"/>
  <c r="G64" i="2" s="1"/>
  <c r="D64" i="2"/>
  <c r="E68" i="2"/>
  <c r="F68" i="2" s="1"/>
  <c r="G68" i="2" s="1"/>
  <c r="D68" i="2"/>
  <c r="E72" i="2"/>
  <c r="F72" i="2" s="1"/>
  <c r="G72" i="2" s="1"/>
  <c r="D72" i="2"/>
  <c r="E76" i="2"/>
  <c r="F76" i="2" s="1"/>
  <c r="G76" i="2" s="1"/>
  <c r="D76" i="2"/>
  <c r="E80" i="2"/>
  <c r="F80" i="2" s="1"/>
  <c r="G80" i="2" s="1"/>
  <c r="D80" i="2"/>
  <c r="E84" i="2"/>
  <c r="F84" i="2" s="1"/>
  <c r="G84" i="2" s="1"/>
  <c r="D84" i="2"/>
  <c r="E88" i="2"/>
  <c r="F88" i="2" s="1"/>
  <c r="G88" i="2" s="1"/>
  <c r="D88" i="2"/>
  <c r="E92" i="2"/>
  <c r="F92" i="2" s="1"/>
  <c r="G92" i="2" s="1"/>
  <c r="D92" i="2"/>
  <c r="E96" i="2"/>
  <c r="F96" i="2" s="1"/>
  <c r="G96" i="2" s="1"/>
  <c r="D96" i="2"/>
  <c r="E100" i="2"/>
  <c r="F100" i="2" s="1"/>
  <c r="G100" i="2" s="1"/>
  <c r="D100" i="2"/>
  <c r="E104" i="2"/>
  <c r="F104" i="2" s="1"/>
  <c r="G104" i="2" s="1"/>
  <c r="D104" i="2"/>
  <c r="E108" i="2"/>
  <c r="F108" i="2" s="1"/>
  <c r="G108" i="2" s="1"/>
  <c r="D108" i="2"/>
  <c r="E112" i="2"/>
  <c r="F112" i="2" s="1"/>
  <c r="G112" i="2" s="1"/>
  <c r="D112" i="2"/>
  <c r="E116" i="2"/>
  <c r="F116" i="2" s="1"/>
  <c r="G116" i="2" s="1"/>
  <c r="D116" i="2"/>
  <c r="E120" i="2"/>
  <c r="F120" i="2" s="1"/>
  <c r="G120" i="2" s="1"/>
  <c r="D120" i="2"/>
  <c r="E124" i="2"/>
  <c r="F124" i="2" s="1"/>
  <c r="G124" i="2" s="1"/>
  <c r="D124" i="2"/>
  <c r="E128" i="2"/>
  <c r="F128" i="2" s="1"/>
  <c r="G128" i="2" s="1"/>
  <c r="D128" i="2"/>
  <c r="E132" i="2"/>
  <c r="F132" i="2" s="1"/>
  <c r="G132" i="2" s="1"/>
  <c r="D132" i="2"/>
  <c r="E136" i="2"/>
  <c r="F136" i="2" s="1"/>
  <c r="G136" i="2" s="1"/>
  <c r="D136" i="2"/>
  <c r="E140" i="2"/>
  <c r="F140" i="2" s="1"/>
  <c r="G140" i="2" s="1"/>
  <c r="D140" i="2"/>
  <c r="E144" i="2"/>
  <c r="F144" i="2" s="1"/>
  <c r="G144" i="2" s="1"/>
  <c r="D144" i="2"/>
  <c r="E148" i="2"/>
  <c r="F148" i="2" s="1"/>
  <c r="G148" i="2" s="1"/>
  <c r="D148" i="2"/>
  <c r="E152" i="2"/>
  <c r="F152" i="2" s="1"/>
  <c r="G152" i="2" s="1"/>
  <c r="D152" i="2"/>
  <c r="D13" i="2"/>
  <c r="E13" i="2"/>
  <c r="F13" i="2" s="1"/>
  <c r="G13" i="2" s="1"/>
  <c r="D17" i="2"/>
  <c r="E17" i="2"/>
  <c r="F17" i="2" s="1"/>
  <c r="G17" i="2" s="1"/>
  <c r="D21" i="2"/>
  <c r="E21" i="2"/>
  <c r="F21" i="2" s="1"/>
  <c r="G21" i="2" s="1"/>
  <c r="D25" i="2"/>
  <c r="E25" i="2"/>
  <c r="F25" i="2" s="1"/>
  <c r="G25" i="2" s="1"/>
  <c r="D29" i="2"/>
  <c r="E29" i="2"/>
  <c r="F29" i="2" s="1"/>
  <c r="G29" i="2" s="1"/>
  <c r="D33" i="2"/>
  <c r="E33" i="2"/>
  <c r="F33" i="2" s="1"/>
  <c r="G33" i="2" s="1"/>
  <c r="D37" i="2"/>
  <c r="E37" i="2"/>
  <c r="F37" i="2" s="1"/>
  <c r="G37" i="2" s="1"/>
  <c r="D41" i="2"/>
  <c r="E41" i="2"/>
  <c r="F41" i="2" s="1"/>
  <c r="G41" i="2" s="1"/>
  <c r="D45" i="2"/>
  <c r="E45" i="2"/>
  <c r="F45" i="2" s="1"/>
  <c r="G45" i="2" s="1"/>
  <c r="D49" i="2"/>
  <c r="E49" i="2"/>
  <c r="F49" i="2" s="1"/>
  <c r="G49" i="2" s="1"/>
  <c r="D53" i="2"/>
  <c r="E53" i="2"/>
  <c r="F53" i="2" s="1"/>
  <c r="G53" i="2" s="1"/>
  <c r="D57" i="2"/>
  <c r="E57" i="2"/>
  <c r="F57" i="2" s="1"/>
  <c r="G57" i="2" s="1"/>
  <c r="D61" i="2"/>
  <c r="E61" i="2"/>
  <c r="F61" i="2" s="1"/>
  <c r="G61" i="2" s="1"/>
  <c r="D65" i="2"/>
  <c r="E65" i="2"/>
  <c r="F65" i="2" s="1"/>
  <c r="G65" i="2" s="1"/>
  <c r="D69" i="2"/>
  <c r="E69" i="2"/>
  <c r="F69" i="2" s="1"/>
  <c r="G69" i="2" s="1"/>
  <c r="D73" i="2"/>
  <c r="E73" i="2"/>
  <c r="F73" i="2" s="1"/>
  <c r="G73" i="2" s="1"/>
  <c r="D77" i="2"/>
  <c r="E77" i="2"/>
  <c r="F77" i="2" s="1"/>
  <c r="G77" i="2" s="1"/>
  <c r="D81" i="2"/>
  <c r="E81" i="2"/>
  <c r="F81" i="2" s="1"/>
  <c r="G81" i="2" s="1"/>
  <c r="D85" i="2"/>
  <c r="E85" i="2"/>
  <c r="F85" i="2" s="1"/>
  <c r="G85" i="2" s="1"/>
  <c r="D89" i="2"/>
  <c r="E89" i="2"/>
  <c r="F89" i="2" s="1"/>
  <c r="G89" i="2" s="1"/>
  <c r="D93" i="2"/>
  <c r="E93" i="2"/>
  <c r="F93" i="2" s="1"/>
  <c r="G93" i="2" s="1"/>
  <c r="D97" i="2"/>
  <c r="E97" i="2"/>
  <c r="F97" i="2" s="1"/>
  <c r="G97" i="2" s="1"/>
  <c r="D101" i="2"/>
  <c r="E101" i="2"/>
  <c r="F101" i="2" s="1"/>
  <c r="G101" i="2" s="1"/>
  <c r="D105" i="2"/>
  <c r="E105" i="2"/>
  <c r="F105" i="2" s="1"/>
  <c r="G105" i="2" s="1"/>
  <c r="D109" i="2"/>
  <c r="E109" i="2"/>
  <c r="F109" i="2" s="1"/>
  <c r="G109" i="2" s="1"/>
  <c r="D113" i="2"/>
  <c r="E113" i="2"/>
  <c r="F113" i="2" s="1"/>
  <c r="G113" i="2" s="1"/>
  <c r="D117" i="2"/>
  <c r="E117" i="2"/>
  <c r="F117" i="2" s="1"/>
  <c r="G117" i="2" s="1"/>
  <c r="D121" i="2"/>
  <c r="E121" i="2"/>
  <c r="F121" i="2" s="1"/>
  <c r="G121" i="2" s="1"/>
  <c r="D125" i="2"/>
  <c r="E125" i="2"/>
  <c r="F125" i="2" s="1"/>
  <c r="G125" i="2" s="1"/>
  <c r="D129" i="2"/>
  <c r="E129" i="2"/>
  <c r="F129" i="2" s="1"/>
  <c r="G129" i="2" s="1"/>
  <c r="D133" i="2"/>
  <c r="E133" i="2"/>
  <c r="F133" i="2" s="1"/>
  <c r="G133" i="2" s="1"/>
  <c r="D137" i="2"/>
  <c r="E137" i="2"/>
  <c r="F137" i="2" s="1"/>
  <c r="G137" i="2" s="1"/>
  <c r="D141" i="2"/>
  <c r="E141" i="2"/>
  <c r="F141" i="2" s="1"/>
  <c r="G141" i="2" s="1"/>
  <c r="D145" i="2"/>
  <c r="E145" i="2"/>
  <c r="F145" i="2" s="1"/>
  <c r="G145" i="2" s="1"/>
  <c r="D149" i="2"/>
  <c r="E149" i="2"/>
  <c r="F149" i="2" s="1"/>
  <c r="G149" i="2" s="1"/>
  <c r="D153" i="2"/>
  <c r="E153" i="2"/>
  <c r="F153" i="2" s="1"/>
  <c r="G153" i="2" s="1"/>
  <c r="E14" i="2"/>
  <c r="F14" i="2" s="1"/>
  <c r="G14" i="2" s="1"/>
  <c r="D14" i="2"/>
  <c r="E18" i="2"/>
  <c r="F18" i="2" s="1"/>
  <c r="G18" i="2" s="1"/>
  <c r="D18" i="2"/>
  <c r="E22" i="2"/>
  <c r="F22" i="2" s="1"/>
  <c r="G22" i="2" s="1"/>
  <c r="D22" i="2"/>
  <c r="E26" i="2"/>
  <c r="F26" i="2" s="1"/>
  <c r="G26" i="2" s="1"/>
  <c r="D26" i="2"/>
  <c r="E30" i="2"/>
  <c r="F30" i="2" s="1"/>
  <c r="G30" i="2" s="1"/>
  <c r="D30" i="2"/>
  <c r="E34" i="2"/>
  <c r="F34" i="2" s="1"/>
  <c r="G34" i="2" s="1"/>
  <c r="D34" i="2"/>
  <c r="E38" i="2"/>
  <c r="F38" i="2" s="1"/>
  <c r="G38" i="2" s="1"/>
  <c r="D38" i="2"/>
  <c r="E42" i="2"/>
  <c r="F42" i="2" s="1"/>
  <c r="G42" i="2" s="1"/>
  <c r="D42" i="2"/>
  <c r="E46" i="2"/>
  <c r="F46" i="2" s="1"/>
  <c r="G46" i="2" s="1"/>
  <c r="D46" i="2"/>
  <c r="E50" i="2"/>
  <c r="F50" i="2" s="1"/>
  <c r="G50" i="2" s="1"/>
  <c r="D50" i="2"/>
  <c r="E54" i="2"/>
  <c r="F54" i="2" s="1"/>
  <c r="G54" i="2" s="1"/>
  <c r="D54" i="2"/>
  <c r="E58" i="2"/>
  <c r="F58" i="2" s="1"/>
  <c r="G58" i="2" s="1"/>
  <c r="D58" i="2"/>
  <c r="E62" i="2"/>
  <c r="F62" i="2" s="1"/>
  <c r="G62" i="2" s="1"/>
  <c r="D62" i="2"/>
  <c r="E66" i="2"/>
  <c r="F66" i="2" s="1"/>
  <c r="G66" i="2" s="1"/>
  <c r="D66" i="2"/>
  <c r="E70" i="2"/>
  <c r="F70" i="2" s="1"/>
  <c r="G70" i="2" s="1"/>
  <c r="D70" i="2"/>
  <c r="E74" i="2"/>
  <c r="F74" i="2" s="1"/>
  <c r="G74" i="2" s="1"/>
  <c r="D74" i="2"/>
  <c r="E78" i="2"/>
  <c r="F78" i="2" s="1"/>
  <c r="G78" i="2" s="1"/>
  <c r="D78" i="2"/>
  <c r="E82" i="2"/>
  <c r="F82" i="2" s="1"/>
  <c r="G82" i="2" s="1"/>
  <c r="D82" i="2"/>
  <c r="E86" i="2"/>
  <c r="F86" i="2" s="1"/>
  <c r="G86" i="2" s="1"/>
  <c r="D86" i="2"/>
  <c r="E90" i="2"/>
  <c r="F90" i="2" s="1"/>
  <c r="G90" i="2" s="1"/>
  <c r="D90" i="2"/>
  <c r="E94" i="2"/>
  <c r="F94" i="2" s="1"/>
  <c r="G94" i="2" s="1"/>
  <c r="D94" i="2"/>
  <c r="E98" i="2"/>
  <c r="F98" i="2" s="1"/>
  <c r="G98" i="2" s="1"/>
  <c r="D98" i="2"/>
  <c r="E102" i="2"/>
  <c r="F102" i="2" s="1"/>
  <c r="G102" i="2" s="1"/>
  <c r="D102" i="2"/>
  <c r="E106" i="2"/>
  <c r="F106" i="2" s="1"/>
  <c r="G106" i="2" s="1"/>
  <c r="D106" i="2"/>
  <c r="E110" i="2"/>
  <c r="F110" i="2" s="1"/>
  <c r="G110" i="2" s="1"/>
  <c r="D110" i="2"/>
  <c r="E114" i="2"/>
  <c r="F114" i="2" s="1"/>
  <c r="G114" i="2" s="1"/>
  <c r="D114" i="2"/>
  <c r="E118" i="2"/>
  <c r="F118" i="2" s="1"/>
  <c r="G118" i="2" s="1"/>
  <c r="D118" i="2"/>
  <c r="E122" i="2"/>
  <c r="F122" i="2" s="1"/>
  <c r="G122" i="2" s="1"/>
  <c r="D122" i="2"/>
  <c r="E126" i="2"/>
  <c r="F126" i="2" s="1"/>
  <c r="G126" i="2" s="1"/>
  <c r="D126" i="2"/>
  <c r="E130" i="2"/>
  <c r="F130" i="2" s="1"/>
  <c r="G130" i="2" s="1"/>
  <c r="D130" i="2"/>
  <c r="E134" i="2"/>
  <c r="F134" i="2" s="1"/>
  <c r="G134" i="2" s="1"/>
  <c r="D134" i="2"/>
  <c r="E138" i="2"/>
  <c r="F138" i="2" s="1"/>
  <c r="G138" i="2" s="1"/>
  <c r="D138" i="2"/>
  <c r="E142" i="2"/>
  <c r="F142" i="2" s="1"/>
  <c r="G142" i="2" s="1"/>
  <c r="D142" i="2"/>
  <c r="E146" i="2"/>
  <c r="F146" i="2" s="1"/>
  <c r="G146" i="2" s="1"/>
  <c r="D146" i="2"/>
  <c r="E150" i="2"/>
  <c r="F150" i="2" s="1"/>
  <c r="G150" i="2" s="1"/>
  <c r="D150" i="2"/>
  <c r="D15" i="2"/>
  <c r="E15" i="2"/>
  <c r="F15" i="2" s="1"/>
  <c r="G15" i="2" s="1"/>
  <c r="D19" i="2"/>
  <c r="E19" i="2"/>
  <c r="F19" i="2" s="1"/>
  <c r="G19" i="2" s="1"/>
  <c r="D23" i="2"/>
  <c r="E23" i="2"/>
  <c r="F23" i="2" s="1"/>
  <c r="G23" i="2" s="1"/>
  <c r="D27" i="2"/>
  <c r="E27" i="2"/>
  <c r="F27" i="2" s="1"/>
  <c r="G27" i="2" s="1"/>
  <c r="D31" i="2"/>
  <c r="E31" i="2"/>
  <c r="F31" i="2" s="1"/>
  <c r="G31" i="2" s="1"/>
  <c r="D35" i="2"/>
  <c r="E35" i="2"/>
  <c r="F35" i="2" s="1"/>
  <c r="G35" i="2" s="1"/>
  <c r="D39" i="2"/>
  <c r="E39" i="2"/>
  <c r="F39" i="2" s="1"/>
  <c r="G39" i="2" s="1"/>
  <c r="D43" i="2"/>
  <c r="E43" i="2"/>
  <c r="F43" i="2" s="1"/>
  <c r="G43" i="2" s="1"/>
  <c r="D47" i="2"/>
  <c r="E47" i="2"/>
  <c r="F47" i="2" s="1"/>
  <c r="G47" i="2" s="1"/>
  <c r="D51" i="2"/>
  <c r="E51" i="2"/>
  <c r="F51" i="2" s="1"/>
  <c r="G51" i="2" s="1"/>
  <c r="D55" i="2"/>
  <c r="E55" i="2"/>
  <c r="F55" i="2" s="1"/>
  <c r="G55" i="2" s="1"/>
  <c r="D59" i="2"/>
  <c r="E59" i="2"/>
  <c r="F59" i="2" s="1"/>
  <c r="G59" i="2" s="1"/>
  <c r="D63" i="2"/>
  <c r="E63" i="2"/>
  <c r="F63" i="2" s="1"/>
  <c r="G63" i="2" s="1"/>
  <c r="D67" i="2"/>
  <c r="E67" i="2"/>
  <c r="F67" i="2" s="1"/>
  <c r="G67" i="2" s="1"/>
  <c r="D71" i="2"/>
  <c r="E71" i="2"/>
  <c r="F71" i="2" s="1"/>
  <c r="G71" i="2" s="1"/>
  <c r="D75" i="2"/>
  <c r="E75" i="2"/>
  <c r="F75" i="2" s="1"/>
  <c r="G75" i="2" s="1"/>
  <c r="D79" i="2"/>
  <c r="E79" i="2"/>
  <c r="F79" i="2" s="1"/>
  <c r="G79" i="2" s="1"/>
  <c r="D83" i="2"/>
  <c r="E83" i="2"/>
  <c r="F83" i="2" s="1"/>
  <c r="G83" i="2" s="1"/>
  <c r="D87" i="2"/>
  <c r="E87" i="2"/>
  <c r="F87" i="2" s="1"/>
  <c r="G87" i="2" s="1"/>
  <c r="D91" i="2"/>
  <c r="E91" i="2"/>
  <c r="F91" i="2" s="1"/>
  <c r="G91" i="2" s="1"/>
  <c r="D95" i="2"/>
  <c r="E95" i="2"/>
  <c r="F95" i="2" s="1"/>
  <c r="G95" i="2" s="1"/>
  <c r="D99" i="2"/>
  <c r="E99" i="2"/>
  <c r="F99" i="2" s="1"/>
  <c r="G99" i="2" s="1"/>
  <c r="D103" i="2"/>
  <c r="E103" i="2"/>
  <c r="F103" i="2" s="1"/>
  <c r="G103" i="2" s="1"/>
  <c r="D107" i="2"/>
  <c r="E107" i="2"/>
  <c r="F107" i="2" s="1"/>
  <c r="G107" i="2" s="1"/>
  <c r="D111" i="2"/>
  <c r="E111" i="2"/>
  <c r="F111" i="2" s="1"/>
  <c r="G111" i="2" s="1"/>
  <c r="D115" i="2"/>
  <c r="E115" i="2"/>
  <c r="F115" i="2" s="1"/>
  <c r="G115" i="2" s="1"/>
  <c r="D119" i="2"/>
  <c r="E119" i="2"/>
  <c r="F119" i="2" s="1"/>
  <c r="G119" i="2" s="1"/>
  <c r="D123" i="2"/>
  <c r="E123" i="2"/>
  <c r="F123" i="2" s="1"/>
  <c r="G123" i="2" s="1"/>
  <c r="D127" i="2"/>
  <c r="E127" i="2"/>
  <c r="F127" i="2" s="1"/>
  <c r="G127" i="2" s="1"/>
  <c r="D131" i="2"/>
  <c r="E131" i="2"/>
  <c r="F131" i="2" s="1"/>
  <c r="G131" i="2" s="1"/>
  <c r="D135" i="2"/>
  <c r="E135" i="2"/>
  <c r="F135" i="2" s="1"/>
  <c r="G135" i="2" s="1"/>
  <c r="D139" i="2"/>
  <c r="E139" i="2"/>
  <c r="F139" i="2" s="1"/>
  <c r="G139" i="2" s="1"/>
  <c r="D143" i="2"/>
  <c r="E143" i="2"/>
  <c r="F143" i="2" s="1"/>
  <c r="G143" i="2" s="1"/>
  <c r="D147" i="2"/>
  <c r="E147" i="2"/>
  <c r="F147" i="2" s="1"/>
  <c r="G147" i="2" s="1"/>
  <c r="D151" i="2"/>
  <c r="E151" i="2"/>
  <c r="F151" i="2" s="1"/>
  <c r="G151" i="2" s="1"/>
  <c r="E6" i="2"/>
  <c r="F6" i="2" s="1"/>
  <c r="G6" i="2" s="1"/>
  <c r="D6" i="2"/>
  <c r="D10" i="2"/>
  <c r="E10" i="2"/>
  <c r="F10" i="2" s="1"/>
  <c r="G10" i="2" s="1"/>
  <c r="E7" i="2"/>
  <c r="F7" i="2" s="1"/>
  <c r="G7" i="2" s="1"/>
  <c r="D7" i="2"/>
  <c r="E11" i="2"/>
  <c r="F11" i="2" s="1"/>
  <c r="G11" i="2" s="1"/>
  <c r="D11" i="2"/>
  <c r="E8" i="2"/>
  <c r="F8" i="2" s="1"/>
  <c r="G8" i="2" s="1"/>
  <c r="D8" i="2"/>
  <c r="D5" i="2"/>
  <c r="E5" i="2"/>
  <c r="F5" i="2" s="1"/>
  <c r="G5" i="2" s="1"/>
  <c r="D9" i="2"/>
  <c r="E9" i="2"/>
  <c r="F9" i="2" s="1"/>
  <c r="G9" i="2" s="1"/>
  <c r="E4" i="2"/>
  <c r="F4" i="2" s="1"/>
  <c r="G4" i="2" s="1"/>
  <c r="E16" i="11" l="1"/>
  <c r="C206" i="15" s="1"/>
  <c r="E18" i="11"/>
  <c r="C208" i="15" s="1"/>
  <c r="E20" i="11"/>
  <c r="C210" i="15" s="1"/>
  <c r="E22" i="11"/>
  <c r="C212" i="15" s="1"/>
  <c r="E24" i="11"/>
  <c r="C214" i="15" s="1"/>
  <c r="E26" i="11"/>
  <c r="C216" i="15" s="1"/>
  <c r="E28" i="11"/>
  <c r="C218" i="15" s="1"/>
  <c r="E30" i="11"/>
  <c r="C220" i="15" s="1"/>
  <c r="E32" i="11"/>
  <c r="C222" i="15" s="1"/>
  <c r="E34" i="11"/>
  <c r="C224" i="15" s="1"/>
  <c r="E36" i="11"/>
  <c r="C226" i="15" s="1"/>
  <c r="E38" i="11"/>
  <c r="C228" i="15" s="1"/>
  <c r="E40" i="11"/>
  <c r="C230" i="15" s="1"/>
  <c r="E42" i="11"/>
  <c r="C232" i="15" s="1"/>
  <c r="E44" i="11"/>
  <c r="C234" i="15" s="1"/>
  <c r="E46" i="11"/>
  <c r="C236" i="15" s="1"/>
  <c r="E48" i="11"/>
  <c r="C238" i="15" s="1"/>
  <c r="E50" i="11"/>
  <c r="C240" i="15" s="1"/>
  <c r="E52" i="11"/>
  <c r="C242" i="15" s="1"/>
  <c r="E54" i="11"/>
  <c r="C244" i="15" s="1"/>
  <c r="E56" i="11"/>
  <c r="C246" i="15" s="1"/>
  <c r="E58" i="11"/>
  <c r="C248" i="15" s="1"/>
  <c r="E60" i="11"/>
  <c r="C250" i="15" s="1"/>
  <c r="E62" i="11"/>
  <c r="C252" i="15" s="1"/>
  <c r="E64" i="11"/>
  <c r="C254" i="15" s="1"/>
  <c r="E66" i="11"/>
  <c r="C256" i="15" s="1"/>
  <c r="E68" i="11"/>
  <c r="C258" i="15" s="1"/>
  <c r="E70" i="11"/>
  <c r="C260" i="15" s="1"/>
  <c r="E72" i="11"/>
  <c r="C262" i="15" s="1"/>
  <c r="E74" i="11"/>
  <c r="C264" i="15" s="1"/>
  <c r="E76" i="11"/>
  <c r="C266" i="15" s="1"/>
  <c r="E78" i="11"/>
  <c r="C268" i="15" s="1"/>
  <c r="E80" i="11"/>
  <c r="C270" i="15" s="1"/>
  <c r="E82" i="11"/>
  <c r="C272" i="15" s="1"/>
  <c r="E84" i="11"/>
  <c r="C274" i="15" s="1"/>
  <c r="E86" i="11"/>
  <c r="C276" i="15" s="1"/>
  <c r="E88" i="11"/>
  <c r="C278" i="15" s="1"/>
  <c r="E90" i="11"/>
  <c r="C280" i="15" s="1"/>
  <c r="E92" i="11"/>
  <c r="C282" i="15" s="1"/>
  <c r="E94" i="11"/>
  <c r="C284" i="15" s="1"/>
  <c r="E96" i="11"/>
  <c r="C286" i="15" s="1"/>
  <c r="E98" i="11"/>
  <c r="C288" i="15" s="1"/>
  <c r="E100" i="11"/>
  <c r="C290" i="15" s="1"/>
  <c r="E102" i="11"/>
  <c r="C292" i="15" s="1"/>
  <c r="E104" i="11"/>
  <c r="C294" i="15" s="1"/>
  <c r="E106" i="11"/>
  <c r="C296" i="15" s="1"/>
  <c r="E108" i="11"/>
  <c r="C298" i="15" s="1"/>
  <c r="E110" i="11"/>
  <c r="C300" i="15" s="1"/>
  <c r="E112" i="11"/>
  <c r="C302" i="15" s="1"/>
  <c r="E114" i="11"/>
  <c r="C304" i="15" s="1"/>
  <c r="E116" i="11"/>
  <c r="C306" i="15" s="1"/>
  <c r="E118" i="11"/>
  <c r="C308" i="15" s="1"/>
  <c r="E120" i="11"/>
  <c r="C310" i="15" s="1"/>
  <c r="E122" i="11"/>
  <c r="C312" i="15" s="1"/>
  <c r="E124" i="11"/>
  <c r="C314" i="15" s="1"/>
  <c r="E126" i="11"/>
  <c r="C316" i="15" s="1"/>
  <c r="E128" i="11"/>
  <c r="C318" i="15" s="1"/>
  <c r="E130" i="11"/>
  <c r="C320" i="15" s="1"/>
  <c r="E132" i="11"/>
  <c r="C322" i="15" s="1"/>
  <c r="E134" i="11"/>
  <c r="C324" i="15" s="1"/>
  <c r="E136" i="11"/>
  <c r="C326" i="15" s="1"/>
  <c r="E138" i="11"/>
  <c r="C328" i="15" s="1"/>
  <c r="E140" i="11"/>
  <c r="C330" i="15" s="1"/>
  <c r="E142" i="11"/>
  <c r="C332" i="15" s="1"/>
  <c r="E144" i="11"/>
  <c r="C334" i="15" s="1"/>
  <c r="E146" i="11"/>
  <c r="C336" i="15" s="1"/>
  <c r="E148" i="11"/>
  <c r="C338" i="15" s="1"/>
  <c r="E150" i="11"/>
  <c r="C340" i="15" s="1"/>
  <c r="E152" i="11"/>
  <c r="C342" i="15" s="1"/>
  <c r="E154" i="11"/>
  <c r="C344" i="15" s="1"/>
  <c r="E156" i="11"/>
  <c r="C346" i="15" s="1"/>
  <c r="E158" i="11"/>
  <c r="C348" i="15" s="1"/>
  <c r="E160" i="11"/>
  <c r="C350" i="15" s="1"/>
  <c r="E162" i="11"/>
  <c r="C352" i="15" s="1"/>
  <c r="E164" i="11"/>
  <c r="C354" i="15" s="1"/>
  <c r="E166" i="11"/>
  <c r="C356" i="15" s="1"/>
  <c r="E168" i="11"/>
  <c r="C358" i="15" s="1"/>
  <c r="E170" i="11"/>
  <c r="C360" i="15" s="1"/>
  <c r="E172" i="11"/>
  <c r="C362" i="15" s="1"/>
  <c r="E174" i="11"/>
  <c r="C364" i="15" s="1"/>
  <c r="E176" i="11"/>
  <c r="E178" i="11"/>
  <c r="C3" i="15" s="1"/>
  <c r="E180" i="11"/>
  <c r="C5" i="15" s="1"/>
  <c r="E182" i="11"/>
  <c r="C7" i="15" s="1"/>
  <c r="E184" i="11"/>
  <c r="C9" i="15" s="1"/>
  <c r="E186" i="11"/>
  <c r="C11" i="15" s="1"/>
  <c r="E188" i="11"/>
  <c r="C13" i="15" s="1"/>
  <c r="E190" i="11"/>
  <c r="C15" i="15" s="1"/>
  <c r="E192" i="11"/>
  <c r="C17" i="15" s="1"/>
  <c r="E194" i="11"/>
  <c r="C19" i="15" s="1"/>
  <c r="E196" i="11"/>
  <c r="C21" i="15" s="1"/>
  <c r="E198" i="11"/>
  <c r="C23" i="15" s="1"/>
  <c r="E200" i="11"/>
  <c r="C25" i="15" s="1"/>
  <c r="E202" i="11"/>
  <c r="C27" i="15" s="1"/>
  <c r="E204" i="11"/>
  <c r="C29" i="15" s="1"/>
  <c r="E206" i="11"/>
  <c r="C31" i="15" s="1"/>
  <c r="E208" i="11"/>
  <c r="C33" i="15" s="1"/>
  <c r="E210" i="11"/>
  <c r="C35" i="15" s="1"/>
  <c r="E212" i="11"/>
  <c r="C37" i="15" s="1"/>
  <c r="E214" i="11"/>
  <c r="C39" i="15" s="1"/>
  <c r="E216" i="11"/>
  <c r="C41" i="15" s="1"/>
  <c r="E218" i="11"/>
  <c r="C43" i="15" s="1"/>
  <c r="E220" i="11"/>
  <c r="C45" i="15" s="1"/>
  <c r="E222" i="11"/>
  <c r="C47" i="15" s="1"/>
  <c r="E224" i="11"/>
  <c r="C49" i="15" s="1"/>
  <c r="E226" i="11"/>
  <c r="C51" i="15" s="1"/>
  <c r="E228" i="11"/>
  <c r="C53" i="15" s="1"/>
  <c r="E230" i="11"/>
  <c r="C55" i="15" s="1"/>
  <c r="E232" i="11"/>
  <c r="C57" i="15" s="1"/>
  <c r="E234" i="11"/>
  <c r="C59" i="15" s="1"/>
  <c r="E236" i="11"/>
  <c r="C61" i="15" s="1"/>
  <c r="E238" i="11"/>
  <c r="C63" i="15" s="1"/>
  <c r="E240" i="11"/>
  <c r="C65" i="15" s="1"/>
  <c r="E242" i="11"/>
  <c r="C67" i="15" s="1"/>
  <c r="E244" i="11"/>
  <c r="C69" i="15" s="1"/>
  <c r="E246" i="11"/>
  <c r="C71" i="15" s="1"/>
  <c r="E248" i="11"/>
  <c r="C73" i="15" s="1"/>
  <c r="E250" i="11"/>
  <c r="C75" i="15" s="1"/>
  <c r="E252" i="11"/>
  <c r="C77" i="15" s="1"/>
  <c r="E254" i="11"/>
  <c r="C79" i="15" s="1"/>
  <c r="E256" i="11"/>
  <c r="C81" i="15" s="1"/>
  <c r="E258" i="11"/>
  <c r="C83" i="15" s="1"/>
  <c r="E260" i="11"/>
  <c r="C85" i="15" s="1"/>
  <c r="E262" i="11"/>
  <c r="C87" i="15" s="1"/>
  <c r="E264" i="11"/>
  <c r="C89" i="15" s="1"/>
  <c r="E266" i="11"/>
  <c r="C91" i="15" s="1"/>
  <c r="E268" i="11"/>
  <c r="C93" i="15" s="1"/>
  <c r="E270" i="11"/>
  <c r="C95" i="15" s="1"/>
  <c r="E272" i="11"/>
  <c r="C97" i="15" s="1"/>
  <c r="E274" i="11"/>
  <c r="C99" i="15" s="1"/>
  <c r="E276" i="11"/>
  <c r="C101" i="15" s="1"/>
  <c r="E278" i="11"/>
  <c r="C103" i="15" s="1"/>
  <c r="E280" i="11"/>
  <c r="C105" i="15" s="1"/>
  <c r="E282" i="11"/>
  <c r="C107" i="15" s="1"/>
  <c r="E284" i="11"/>
  <c r="C109" i="15" s="1"/>
  <c r="E286" i="11"/>
  <c r="C111" i="15" s="1"/>
  <c r="E288" i="11"/>
  <c r="C113" i="15" s="1"/>
  <c r="E290" i="11"/>
  <c r="C115" i="15" s="1"/>
  <c r="E292" i="11"/>
  <c r="C117" i="15" s="1"/>
  <c r="E294" i="11"/>
  <c r="C119" i="15" s="1"/>
  <c r="E296" i="11"/>
  <c r="C121" i="15" s="1"/>
  <c r="E298" i="11"/>
  <c r="C123" i="15" s="1"/>
  <c r="E300" i="11"/>
  <c r="C125" i="15" s="1"/>
  <c r="E302" i="11"/>
  <c r="C127" i="15" s="1"/>
  <c r="E304" i="11"/>
  <c r="C129" i="15" s="1"/>
  <c r="E306" i="11"/>
  <c r="C131" i="15" s="1"/>
  <c r="E308" i="11"/>
  <c r="C133" i="15" s="1"/>
  <c r="E310" i="11"/>
  <c r="C135" i="15" s="1"/>
  <c r="E312" i="11"/>
  <c r="C137" i="15" s="1"/>
  <c r="E314" i="11"/>
  <c r="C139" i="15" s="1"/>
  <c r="E316" i="11"/>
  <c r="C141" i="15" s="1"/>
  <c r="E318" i="11"/>
  <c r="C143" i="15" s="1"/>
  <c r="E320" i="11"/>
  <c r="C145" i="15" s="1"/>
  <c r="E322" i="11"/>
  <c r="C147" i="15" s="1"/>
  <c r="E324" i="11"/>
  <c r="C149" i="15" s="1"/>
  <c r="E326" i="11"/>
  <c r="C151" i="15" s="1"/>
  <c r="E328" i="11"/>
  <c r="C153" i="15" s="1"/>
  <c r="E330" i="11"/>
  <c r="C155" i="15" s="1"/>
  <c r="E332" i="11"/>
  <c r="C157" i="15" s="1"/>
  <c r="E334" i="11"/>
  <c r="C159" i="15" s="1"/>
  <c r="E336" i="11"/>
  <c r="C161" i="15" s="1"/>
  <c r="E338" i="11"/>
  <c r="C163" i="15" s="1"/>
  <c r="E340" i="11"/>
  <c r="C165" i="15" s="1"/>
  <c r="E342" i="11"/>
  <c r="C167" i="15" s="1"/>
  <c r="E344" i="11"/>
  <c r="C169" i="15" s="1"/>
  <c r="E346" i="11"/>
  <c r="C171" i="15" s="1"/>
  <c r="E348" i="11"/>
  <c r="C173" i="15" s="1"/>
  <c r="E350" i="11"/>
  <c r="C175" i="15" s="1"/>
  <c r="E352" i="11"/>
  <c r="C177" i="15" s="1"/>
  <c r="E354" i="11"/>
  <c r="C179" i="15" s="1"/>
  <c r="E356" i="11"/>
  <c r="C181" i="15" s="1"/>
  <c r="E358" i="11"/>
  <c r="C183" i="15" s="1"/>
  <c r="E360" i="11"/>
  <c r="C185" i="15" s="1"/>
  <c r="E362" i="11"/>
  <c r="C187" i="15" s="1"/>
  <c r="E364" i="11"/>
  <c r="C189" i="15" s="1"/>
  <c r="E366" i="11"/>
  <c r="C191" i="15" s="1"/>
  <c r="E368" i="11"/>
  <c r="C193" i="15" s="1"/>
  <c r="E15" i="11"/>
  <c r="C205" i="15" s="1"/>
  <c r="E17" i="11"/>
  <c r="C207" i="15" s="1"/>
  <c r="E19" i="11"/>
  <c r="C209" i="15" s="1"/>
  <c r="E21" i="11"/>
  <c r="C211" i="15" s="1"/>
  <c r="E23" i="11"/>
  <c r="C213" i="15" s="1"/>
  <c r="E25" i="11"/>
  <c r="C215" i="15" s="1"/>
  <c r="E27" i="11"/>
  <c r="C217" i="15" s="1"/>
  <c r="E29" i="11"/>
  <c r="C219" i="15" s="1"/>
  <c r="E31" i="11"/>
  <c r="C221" i="15" s="1"/>
  <c r="E33" i="11"/>
  <c r="C223" i="15" s="1"/>
  <c r="E35" i="11"/>
  <c r="C225" i="15" s="1"/>
  <c r="E37" i="11"/>
  <c r="C227" i="15" s="1"/>
  <c r="E39" i="11"/>
  <c r="C229" i="15" s="1"/>
  <c r="E41" i="11"/>
  <c r="C231" i="15" s="1"/>
  <c r="E43" i="11"/>
  <c r="C233" i="15" s="1"/>
  <c r="E45" i="11"/>
  <c r="C235" i="15" s="1"/>
  <c r="E47" i="11"/>
  <c r="C237" i="15" s="1"/>
  <c r="E49" i="11"/>
  <c r="C239" i="15" s="1"/>
  <c r="E51" i="11"/>
  <c r="C241" i="15" s="1"/>
  <c r="E53" i="11"/>
  <c r="C243" i="15" s="1"/>
  <c r="E55" i="11"/>
  <c r="C245" i="15" s="1"/>
  <c r="E57" i="11"/>
  <c r="C247" i="15" s="1"/>
  <c r="E59" i="11"/>
  <c r="C249" i="15" s="1"/>
  <c r="E61" i="11"/>
  <c r="C251" i="15" s="1"/>
  <c r="E63" i="11"/>
  <c r="C253" i="15" s="1"/>
  <c r="E65" i="11"/>
  <c r="C255" i="15" s="1"/>
  <c r="E67" i="11"/>
  <c r="C257" i="15" s="1"/>
  <c r="E69" i="11"/>
  <c r="C259" i="15" s="1"/>
  <c r="E71" i="11"/>
  <c r="C261" i="15" s="1"/>
  <c r="E73" i="11"/>
  <c r="C263" i="15" s="1"/>
  <c r="E75" i="11"/>
  <c r="C265" i="15" s="1"/>
  <c r="E77" i="11"/>
  <c r="C267" i="15" s="1"/>
  <c r="E79" i="11"/>
  <c r="C269" i="15" s="1"/>
  <c r="E81" i="11"/>
  <c r="C271" i="15" s="1"/>
  <c r="E83" i="11"/>
  <c r="C273" i="15" s="1"/>
  <c r="E85" i="11"/>
  <c r="C275" i="15" s="1"/>
  <c r="E87" i="11"/>
  <c r="C277" i="15" s="1"/>
  <c r="E89" i="11"/>
  <c r="C279" i="15" s="1"/>
  <c r="E91" i="11"/>
  <c r="C281" i="15" s="1"/>
  <c r="E93" i="11"/>
  <c r="C283" i="15" s="1"/>
  <c r="E95" i="11"/>
  <c r="C285" i="15" s="1"/>
  <c r="E97" i="11"/>
  <c r="C287" i="15" s="1"/>
  <c r="E99" i="11"/>
  <c r="C289" i="15" s="1"/>
  <c r="E101" i="11"/>
  <c r="C291" i="15" s="1"/>
  <c r="E103" i="11"/>
  <c r="C293" i="15" s="1"/>
  <c r="E105" i="11"/>
  <c r="C295" i="15" s="1"/>
  <c r="E107" i="11"/>
  <c r="C297" i="15" s="1"/>
  <c r="E109" i="11"/>
  <c r="C299" i="15" s="1"/>
  <c r="E111" i="11"/>
  <c r="C301" i="15" s="1"/>
  <c r="E113" i="11"/>
  <c r="C303" i="15" s="1"/>
  <c r="E115" i="11"/>
  <c r="C305" i="15" s="1"/>
  <c r="E117" i="11"/>
  <c r="C307" i="15" s="1"/>
  <c r="E119" i="11"/>
  <c r="C309" i="15" s="1"/>
  <c r="E121" i="11"/>
  <c r="C311" i="15" s="1"/>
  <c r="E123" i="11"/>
  <c r="C313" i="15" s="1"/>
  <c r="E125" i="11"/>
  <c r="C315" i="15" s="1"/>
  <c r="E127" i="11"/>
  <c r="C317" i="15" s="1"/>
  <c r="E129" i="11"/>
  <c r="C319" i="15" s="1"/>
  <c r="E131" i="11"/>
  <c r="C321" i="15" s="1"/>
  <c r="E133" i="11"/>
  <c r="C323" i="15" s="1"/>
  <c r="E135" i="11"/>
  <c r="C325" i="15" s="1"/>
  <c r="E137" i="11"/>
  <c r="C327" i="15" s="1"/>
  <c r="E139" i="11"/>
  <c r="C329" i="15" s="1"/>
  <c r="E141" i="11"/>
  <c r="C331" i="15" s="1"/>
  <c r="E143" i="11"/>
  <c r="C333" i="15" s="1"/>
  <c r="E145" i="11"/>
  <c r="C335" i="15" s="1"/>
  <c r="E147" i="11"/>
  <c r="C337" i="15" s="1"/>
  <c r="E149" i="11"/>
  <c r="C339" i="15" s="1"/>
  <c r="E151" i="11"/>
  <c r="C341" i="15" s="1"/>
  <c r="E153" i="11"/>
  <c r="C343" i="15" s="1"/>
  <c r="E155" i="11"/>
  <c r="C345" i="15" s="1"/>
  <c r="E157" i="11"/>
  <c r="C347" i="15" s="1"/>
  <c r="E159" i="11"/>
  <c r="C349" i="15" s="1"/>
  <c r="E161" i="11"/>
  <c r="C351" i="15" s="1"/>
  <c r="E163" i="11"/>
  <c r="C353" i="15" s="1"/>
  <c r="E165" i="11"/>
  <c r="C355" i="15" s="1"/>
  <c r="E167" i="11"/>
  <c r="C357" i="15" s="1"/>
  <c r="E169" i="11"/>
  <c r="C359" i="15" s="1"/>
  <c r="E171" i="11"/>
  <c r="C361" i="15" s="1"/>
  <c r="E173" i="11"/>
  <c r="C363" i="15" s="1"/>
  <c r="E175" i="11"/>
  <c r="C365" i="15" s="1"/>
  <c r="E177" i="11"/>
  <c r="C2" i="15" s="1"/>
  <c r="E179" i="11"/>
  <c r="C4" i="15" s="1"/>
  <c r="E181" i="11"/>
  <c r="C6" i="15" s="1"/>
  <c r="E183" i="11"/>
  <c r="C8" i="15" s="1"/>
  <c r="E185" i="11"/>
  <c r="C10" i="15" s="1"/>
  <c r="E187" i="11"/>
  <c r="C12" i="15" s="1"/>
  <c r="E189" i="11"/>
  <c r="C14" i="15" s="1"/>
  <c r="E191" i="11"/>
  <c r="C16" i="15" s="1"/>
  <c r="E193" i="11"/>
  <c r="C18" i="15" s="1"/>
  <c r="E195" i="11"/>
  <c r="C20" i="15" s="1"/>
  <c r="E197" i="11"/>
  <c r="C22" i="15" s="1"/>
  <c r="E199" i="11"/>
  <c r="C24" i="15" s="1"/>
  <c r="E201" i="11"/>
  <c r="C26" i="15" s="1"/>
  <c r="E203" i="11"/>
  <c r="C28" i="15" s="1"/>
  <c r="E205" i="11"/>
  <c r="C30" i="15" s="1"/>
  <c r="E207" i="11"/>
  <c r="C32" i="15" s="1"/>
  <c r="E209" i="11"/>
  <c r="C34" i="15" s="1"/>
  <c r="E211" i="11"/>
  <c r="C36" i="15" s="1"/>
  <c r="E213" i="11"/>
  <c r="C38" i="15" s="1"/>
  <c r="E215" i="11"/>
  <c r="C40" i="15" s="1"/>
  <c r="E217" i="11"/>
  <c r="C42" i="15" s="1"/>
  <c r="E219" i="11"/>
  <c r="C44" i="15" s="1"/>
  <c r="E221" i="11"/>
  <c r="C46" i="15" s="1"/>
  <c r="E223" i="11"/>
  <c r="C48" i="15" s="1"/>
  <c r="E225" i="11"/>
  <c r="C50" i="15" s="1"/>
  <c r="E227" i="11"/>
  <c r="C52" i="15" s="1"/>
  <c r="E229" i="11"/>
  <c r="C54" i="15" s="1"/>
  <c r="E231" i="11"/>
  <c r="C56" i="15" s="1"/>
  <c r="E233" i="11"/>
  <c r="C58" i="15" s="1"/>
  <c r="E235" i="11"/>
  <c r="C60" i="15" s="1"/>
  <c r="E237" i="11"/>
  <c r="C62" i="15" s="1"/>
  <c r="E239" i="11"/>
  <c r="C64" i="15" s="1"/>
  <c r="E241" i="11"/>
  <c r="C66" i="15" s="1"/>
  <c r="E243" i="11"/>
  <c r="C68" i="15" s="1"/>
  <c r="E245" i="11"/>
  <c r="C70" i="15" s="1"/>
  <c r="E247" i="11"/>
  <c r="C72" i="15" s="1"/>
  <c r="E249" i="11"/>
  <c r="C74" i="15" s="1"/>
  <c r="E251" i="11"/>
  <c r="C76" i="15" s="1"/>
  <c r="E253" i="11"/>
  <c r="C78" i="15" s="1"/>
  <c r="E255" i="11"/>
  <c r="C80" i="15" s="1"/>
  <c r="E257" i="11"/>
  <c r="C82" i="15" s="1"/>
  <c r="E259" i="11"/>
  <c r="C84" i="15" s="1"/>
  <c r="E261" i="11"/>
  <c r="C86" i="15" s="1"/>
  <c r="E263" i="11"/>
  <c r="C88" i="15" s="1"/>
  <c r="E265" i="11"/>
  <c r="C90" i="15" s="1"/>
  <c r="E267" i="11"/>
  <c r="C92" i="15" s="1"/>
  <c r="E269" i="11"/>
  <c r="C94" i="15" s="1"/>
  <c r="E271" i="11"/>
  <c r="C96" i="15" s="1"/>
  <c r="E273" i="11"/>
  <c r="C98" i="15" s="1"/>
  <c r="E275" i="11"/>
  <c r="C100" i="15" s="1"/>
  <c r="E277" i="11"/>
  <c r="C102" i="15" s="1"/>
  <c r="E279" i="11"/>
  <c r="C104" i="15" s="1"/>
  <c r="E281" i="11"/>
  <c r="C106" i="15" s="1"/>
  <c r="E283" i="11"/>
  <c r="C108" i="15" s="1"/>
  <c r="E285" i="11"/>
  <c r="C110" i="15" s="1"/>
  <c r="E287" i="11"/>
  <c r="C112" i="15" s="1"/>
  <c r="E289" i="11"/>
  <c r="C114" i="15" s="1"/>
  <c r="E291" i="11"/>
  <c r="C116" i="15" s="1"/>
  <c r="E293" i="11"/>
  <c r="C118" i="15" s="1"/>
  <c r="E295" i="11"/>
  <c r="C120" i="15" s="1"/>
  <c r="E297" i="11"/>
  <c r="C122" i="15" s="1"/>
  <c r="E299" i="11"/>
  <c r="C124" i="15" s="1"/>
  <c r="E301" i="11"/>
  <c r="C126" i="15" s="1"/>
  <c r="E303" i="11"/>
  <c r="C128" i="15" s="1"/>
  <c r="E305" i="11"/>
  <c r="C130" i="15" s="1"/>
  <c r="E307" i="11"/>
  <c r="C132" i="15" s="1"/>
  <c r="E309" i="11"/>
  <c r="C134" i="15" s="1"/>
  <c r="E311" i="11"/>
  <c r="C136" i="15" s="1"/>
  <c r="E313" i="11"/>
  <c r="C138" i="15" s="1"/>
  <c r="E315" i="11"/>
  <c r="C140" i="15" s="1"/>
  <c r="E317" i="11"/>
  <c r="C142" i="15" s="1"/>
  <c r="E319" i="11"/>
  <c r="C144" i="15" s="1"/>
  <c r="E321" i="11"/>
  <c r="C146" i="15" s="1"/>
  <c r="E323" i="11"/>
  <c r="C148" i="15" s="1"/>
  <c r="E325" i="11"/>
  <c r="C150" i="15" s="1"/>
  <c r="E327" i="11"/>
  <c r="C152" i="15" s="1"/>
  <c r="E329" i="11"/>
  <c r="C154" i="15" s="1"/>
  <c r="E331" i="11"/>
  <c r="C156" i="15" s="1"/>
  <c r="E333" i="11"/>
  <c r="C158" i="15" s="1"/>
  <c r="E335" i="11"/>
  <c r="C160" i="15" s="1"/>
  <c r="E337" i="11"/>
  <c r="C162" i="15" s="1"/>
  <c r="E339" i="11"/>
  <c r="C164" i="15" s="1"/>
  <c r="E341" i="11"/>
  <c r="C166" i="15" s="1"/>
  <c r="E343" i="11"/>
  <c r="C168" i="15" s="1"/>
  <c r="E345" i="11"/>
  <c r="C170" i="15" s="1"/>
  <c r="E347" i="11"/>
  <c r="C172" i="15" s="1"/>
  <c r="E349" i="11"/>
  <c r="C174" i="15" s="1"/>
  <c r="E351" i="11"/>
  <c r="C176" i="15" s="1"/>
  <c r="E353" i="11"/>
  <c r="C178" i="15" s="1"/>
  <c r="E355" i="11"/>
  <c r="C180" i="15" s="1"/>
  <c r="E357" i="11"/>
  <c r="C182" i="15" s="1"/>
  <c r="E359" i="11"/>
  <c r="C184" i="15" s="1"/>
  <c r="E361" i="11"/>
  <c r="C186" i="15" s="1"/>
  <c r="E363" i="11"/>
  <c r="C188" i="15" s="1"/>
  <c r="E365" i="11"/>
  <c r="C190" i="15" s="1"/>
  <c r="E367" i="11"/>
  <c r="C192" i="15" s="1"/>
  <c r="E369" i="11"/>
  <c r="C194" i="15" s="1"/>
  <c r="L13" i="2"/>
  <c r="F14" i="11" s="1"/>
  <c r="L21" i="2"/>
  <c r="F22" i="11" s="1"/>
  <c r="L29" i="2"/>
  <c r="F30" i="11" s="1"/>
  <c r="L37" i="2"/>
  <c r="F38" i="11" s="1"/>
  <c r="L45" i="2"/>
  <c r="F46" i="11" s="1"/>
  <c r="L51" i="2"/>
  <c r="F52" i="11" s="1"/>
  <c r="L54" i="2"/>
  <c r="F55" i="11" s="1"/>
  <c r="L57" i="2"/>
  <c r="F58" i="11" s="1"/>
  <c r="L67" i="2"/>
  <c r="F68" i="11" s="1"/>
  <c r="L70" i="2"/>
  <c r="F71" i="11" s="1"/>
  <c r="L73" i="2"/>
  <c r="F74" i="11" s="1"/>
  <c r="L83" i="2"/>
  <c r="F84" i="11" s="1"/>
  <c r="L86" i="2"/>
  <c r="F87" i="11" s="1"/>
  <c r="L89" i="2"/>
  <c r="F90" i="11" s="1"/>
  <c r="L99" i="2"/>
  <c r="F100" i="11" s="1"/>
  <c r="L102" i="2"/>
  <c r="F103" i="11" s="1"/>
  <c r="L105" i="2"/>
  <c r="F106" i="11" s="1"/>
  <c r="L115" i="2"/>
  <c r="F116" i="11" s="1"/>
  <c r="L118" i="2"/>
  <c r="F119" i="11" s="1"/>
  <c r="L121" i="2"/>
  <c r="F122" i="11" s="1"/>
  <c r="L131" i="2"/>
  <c r="F132" i="11" s="1"/>
  <c r="L134" i="2"/>
  <c r="F135" i="11" s="1"/>
  <c r="L137" i="2"/>
  <c r="F138" i="11" s="1"/>
  <c r="L147" i="2"/>
  <c r="F148" i="11" s="1"/>
  <c r="L150" i="2"/>
  <c r="F151" i="11" s="1"/>
  <c r="L153" i="2"/>
  <c r="F154" i="11" s="1"/>
  <c r="L163" i="2"/>
  <c r="F164" i="11" s="1"/>
  <c r="L166" i="2"/>
  <c r="F167" i="11" s="1"/>
  <c r="L169" i="2"/>
  <c r="F170" i="11" s="1"/>
  <c r="L179" i="2"/>
  <c r="F180" i="11" s="1"/>
  <c r="L182" i="2"/>
  <c r="F183" i="11" s="1"/>
  <c r="L185" i="2"/>
  <c r="F186" i="11" s="1"/>
  <c r="L195" i="2"/>
  <c r="F196" i="11" s="1"/>
  <c r="L198" i="2"/>
  <c r="F199" i="11" s="1"/>
  <c r="L201" i="2"/>
  <c r="F202" i="11" s="1"/>
  <c r="L211" i="2"/>
  <c r="F212" i="11" s="1"/>
  <c r="L214" i="2"/>
  <c r="F215" i="11" s="1"/>
  <c r="L217" i="2"/>
  <c r="F218" i="11" s="1"/>
  <c r="L227" i="2"/>
  <c r="F228" i="11" s="1"/>
  <c r="L230" i="2"/>
  <c r="F231" i="11" s="1"/>
  <c r="L233" i="2"/>
  <c r="F234" i="11" s="1"/>
  <c r="L243" i="2"/>
  <c r="F244" i="11" s="1"/>
  <c r="L246" i="2"/>
  <c r="F247" i="11" s="1"/>
  <c r="L249" i="2"/>
  <c r="F250" i="11" s="1"/>
  <c r="L259" i="2"/>
  <c r="F260" i="11" s="1"/>
  <c r="L262" i="2"/>
  <c r="F263" i="11" s="1"/>
  <c r="L265" i="2"/>
  <c r="F266" i="11" s="1"/>
  <c r="L275" i="2"/>
  <c r="F276" i="11" s="1"/>
  <c r="L278" i="2"/>
  <c r="F279" i="11" s="1"/>
  <c r="L281" i="2"/>
  <c r="F282" i="11" s="1"/>
  <c r="L291" i="2"/>
  <c r="F292" i="11" s="1"/>
  <c r="L294" i="2"/>
  <c r="F295" i="11" s="1"/>
  <c r="L297" i="2"/>
  <c r="F298" i="11" s="1"/>
  <c r="L306" i="2"/>
  <c r="F307" i="11" s="1"/>
  <c r="L309" i="2"/>
  <c r="F310" i="11" s="1"/>
  <c r="L327" i="2"/>
  <c r="F328" i="11" s="1"/>
  <c r="L330" i="2"/>
  <c r="F331" i="11" s="1"/>
  <c r="L333" i="2"/>
  <c r="F334" i="11" s="1"/>
  <c r="L338" i="2"/>
  <c r="F339" i="11" s="1"/>
  <c r="L341" i="2"/>
  <c r="F342" i="11" s="1"/>
  <c r="L357" i="2"/>
  <c r="F358" i="11" s="1"/>
  <c r="L360" i="2"/>
  <c r="F361" i="11" s="1"/>
  <c r="L363" i="2"/>
  <c r="F364" i="11" s="1"/>
  <c r="L17" i="2"/>
  <c r="F18" i="11" s="1"/>
  <c r="L25" i="2"/>
  <c r="F26" i="11" s="1"/>
  <c r="L33" i="2"/>
  <c r="F34" i="11" s="1"/>
  <c r="L41" i="2"/>
  <c r="F42" i="11" s="1"/>
  <c r="L49" i="2"/>
  <c r="F50" i="11" s="1"/>
  <c r="L59" i="2"/>
  <c r="F60" i="11" s="1"/>
  <c r="L62" i="2"/>
  <c r="F63" i="11" s="1"/>
  <c r="L65" i="2"/>
  <c r="F66" i="11" s="1"/>
  <c r="L75" i="2"/>
  <c r="F76" i="11" s="1"/>
  <c r="L78" i="2"/>
  <c r="F79" i="11" s="1"/>
  <c r="L81" i="2"/>
  <c r="F82" i="11" s="1"/>
  <c r="L91" i="2"/>
  <c r="F92" i="11" s="1"/>
  <c r="L94" i="2"/>
  <c r="F95" i="11" s="1"/>
  <c r="L97" i="2"/>
  <c r="F98" i="11" s="1"/>
  <c r="L107" i="2"/>
  <c r="F108" i="11" s="1"/>
  <c r="L110" i="2"/>
  <c r="F111" i="11" s="1"/>
  <c r="L113" i="2"/>
  <c r="F114" i="11" s="1"/>
  <c r="L123" i="2"/>
  <c r="F124" i="11" s="1"/>
  <c r="L126" i="2"/>
  <c r="F127" i="11" s="1"/>
  <c r="L129" i="2"/>
  <c r="F130" i="11" s="1"/>
  <c r="L139" i="2"/>
  <c r="F140" i="11" s="1"/>
  <c r="L142" i="2"/>
  <c r="F143" i="11" s="1"/>
  <c r="L145" i="2"/>
  <c r="F146" i="11" s="1"/>
  <c r="L155" i="2"/>
  <c r="F156" i="11" s="1"/>
  <c r="L158" i="2"/>
  <c r="F159" i="11" s="1"/>
  <c r="L161" i="2"/>
  <c r="F162" i="11" s="1"/>
  <c r="L171" i="2"/>
  <c r="F172" i="11" s="1"/>
  <c r="L174" i="2"/>
  <c r="F175" i="11" s="1"/>
  <c r="L177" i="2"/>
  <c r="F178" i="11" s="1"/>
  <c r="L187" i="2"/>
  <c r="F188" i="11" s="1"/>
  <c r="L190" i="2"/>
  <c r="F191" i="11" s="1"/>
  <c r="L193" i="2"/>
  <c r="F194" i="11" s="1"/>
  <c r="L203" i="2"/>
  <c r="F204" i="11" s="1"/>
  <c r="L206" i="2"/>
  <c r="F207" i="11" s="1"/>
  <c r="L209" i="2"/>
  <c r="F210" i="11" s="1"/>
  <c r="L219" i="2"/>
  <c r="F220" i="11" s="1"/>
  <c r="L222" i="2"/>
  <c r="F223" i="11" s="1"/>
  <c r="L225" i="2"/>
  <c r="F226" i="11" s="1"/>
  <c r="L235" i="2"/>
  <c r="F236" i="11" s="1"/>
  <c r="L238" i="2"/>
  <c r="F239" i="11" s="1"/>
  <c r="L241" i="2"/>
  <c r="F242" i="11" s="1"/>
  <c r="L251" i="2"/>
  <c r="F252" i="11" s="1"/>
  <c r="L254" i="2"/>
  <c r="F255" i="11" s="1"/>
  <c r="L257" i="2"/>
  <c r="F258" i="11" s="1"/>
  <c r="L267" i="2"/>
  <c r="F268" i="11" s="1"/>
  <c r="L270" i="2"/>
  <c r="F271" i="11" s="1"/>
  <c r="L273" i="2"/>
  <c r="F274" i="11" s="1"/>
  <c r="L283" i="2"/>
  <c r="F284" i="11" s="1"/>
  <c r="L286" i="2"/>
  <c r="F287" i="11" s="1"/>
  <c r="L289" i="2"/>
  <c r="F290" i="11" s="1"/>
  <c r="L299" i="2"/>
  <c r="F300" i="11" s="1"/>
  <c r="L302" i="2"/>
  <c r="F303" i="11" s="1"/>
  <c r="L311" i="2"/>
  <c r="F312" i="11" s="1"/>
  <c r="L314" i="2"/>
  <c r="F315" i="11" s="1"/>
  <c r="L317" i="2"/>
  <c r="F318" i="11" s="1"/>
  <c r="L322" i="2"/>
  <c r="F323" i="11" s="1"/>
  <c r="L325" i="2"/>
  <c r="F326" i="11" s="1"/>
  <c r="L343" i="2"/>
  <c r="F344" i="11" s="1"/>
  <c r="L346" i="2"/>
  <c r="F347" i="11" s="1"/>
  <c r="L349" i="2"/>
  <c r="F350" i="11" s="1"/>
  <c r="L352" i="2"/>
  <c r="F353" i="11" s="1"/>
  <c r="L355" i="2"/>
  <c r="F356" i="11" s="1"/>
  <c r="L365" i="2"/>
  <c r="F366" i="11" s="1"/>
  <c r="L368" i="2"/>
  <c r="F369" i="11" s="1"/>
  <c r="E14" i="11"/>
  <c r="C204" i="15" s="1"/>
  <c r="L18" i="2"/>
  <c r="F19" i="11" s="1"/>
  <c r="L34" i="2"/>
  <c r="F35" i="11" s="1"/>
  <c r="L50" i="2"/>
  <c r="F51" i="11" s="1"/>
  <c r="L55" i="2"/>
  <c r="F56" i="11" s="1"/>
  <c r="L77" i="2"/>
  <c r="F78" i="11" s="1"/>
  <c r="L82" i="2"/>
  <c r="F83" i="11" s="1"/>
  <c r="L87" i="2"/>
  <c r="F88" i="11" s="1"/>
  <c r="L109" i="2"/>
  <c r="F110" i="11" s="1"/>
  <c r="L114" i="2"/>
  <c r="F115" i="11" s="1"/>
  <c r="L119" i="2"/>
  <c r="F120" i="11" s="1"/>
  <c r="L141" i="2"/>
  <c r="F142" i="11" s="1"/>
  <c r="L146" i="2"/>
  <c r="F147" i="11" s="1"/>
  <c r="L151" i="2"/>
  <c r="F152" i="11" s="1"/>
  <c r="L173" i="2"/>
  <c r="F174" i="11" s="1"/>
  <c r="L178" i="2"/>
  <c r="F179" i="11" s="1"/>
  <c r="L183" i="2"/>
  <c r="F184" i="11" s="1"/>
  <c r="L205" i="2"/>
  <c r="F206" i="11" s="1"/>
  <c r="L210" i="2"/>
  <c r="F211" i="11" s="1"/>
  <c r="L215" i="2"/>
  <c r="F216" i="11" s="1"/>
  <c r="L237" i="2"/>
  <c r="F238" i="11" s="1"/>
  <c r="L242" i="2"/>
  <c r="F243" i="11" s="1"/>
  <c r="L247" i="2"/>
  <c r="F248" i="11" s="1"/>
  <c r="L269" i="2"/>
  <c r="F270" i="11" s="1"/>
  <c r="L274" i="2"/>
  <c r="F275" i="11" s="1"/>
  <c r="L279" i="2"/>
  <c r="F280" i="11" s="1"/>
  <c r="L301" i="2"/>
  <c r="F302" i="11" s="1"/>
  <c r="L313" i="2"/>
  <c r="F314" i="11" s="1"/>
  <c r="L339" i="2"/>
  <c r="F340" i="11" s="1"/>
  <c r="L351" i="2"/>
  <c r="F352" i="11" s="1"/>
  <c r="L356" i="2"/>
  <c r="F357" i="11" s="1"/>
  <c r="L361" i="2"/>
  <c r="F362" i="11" s="1"/>
  <c r="L22" i="2"/>
  <c r="F23" i="11" s="1"/>
  <c r="L38" i="2"/>
  <c r="F39" i="11" s="1"/>
  <c r="L69" i="2"/>
  <c r="F70" i="11" s="1"/>
  <c r="L74" i="2"/>
  <c r="F75" i="11" s="1"/>
  <c r="L79" i="2"/>
  <c r="F80" i="11" s="1"/>
  <c r="L101" i="2"/>
  <c r="F102" i="11" s="1"/>
  <c r="L106" i="2"/>
  <c r="F107" i="11" s="1"/>
  <c r="L111" i="2"/>
  <c r="F112" i="11" s="1"/>
  <c r="L133" i="2"/>
  <c r="F134" i="11" s="1"/>
  <c r="L138" i="2"/>
  <c r="F139" i="11" s="1"/>
  <c r="L143" i="2"/>
  <c r="F144" i="11" s="1"/>
  <c r="L165" i="2"/>
  <c r="F166" i="11" s="1"/>
  <c r="L170" i="2"/>
  <c r="F171" i="11" s="1"/>
  <c r="L175" i="2"/>
  <c r="F176" i="11" s="1"/>
  <c r="L197" i="2"/>
  <c r="F198" i="11" s="1"/>
  <c r="L202" i="2"/>
  <c r="F203" i="11" s="1"/>
  <c r="L207" i="2"/>
  <c r="F208" i="11" s="1"/>
  <c r="L229" i="2"/>
  <c r="F230" i="11" s="1"/>
  <c r="L234" i="2"/>
  <c r="F235" i="11" s="1"/>
  <c r="L239" i="2"/>
  <c r="F240" i="11" s="1"/>
  <c r="L261" i="2"/>
  <c r="F262" i="11" s="1"/>
  <c r="L266" i="2"/>
  <c r="F267" i="11" s="1"/>
  <c r="L271" i="2"/>
  <c r="F272" i="11" s="1"/>
  <c r="L293" i="2"/>
  <c r="F294" i="11" s="1"/>
  <c r="L298" i="2"/>
  <c r="F299" i="11" s="1"/>
  <c r="L303" i="2"/>
  <c r="F304" i="11" s="1"/>
  <c r="L310" i="2"/>
  <c r="F311" i="11" s="1"/>
  <c r="L315" i="2"/>
  <c r="F316" i="11" s="1"/>
  <c r="L329" i="2"/>
  <c r="F330" i="11" s="1"/>
  <c r="L353" i="2"/>
  <c r="F354" i="11" s="1"/>
  <c r="L26" i="2"/>
  <c r="F27" i="11" s="1"/>
  <c r="L42" i="2"/>
  <c r="F43" i="11" s="1"/>
  <c r="L61" i="2"/>
  <c r="F62" i="11" s="1"/>
  <c r="L66" i="2"/>
  <c r="F67" i="11" s="1"/>
  <c r="L71" i="2"/>
  <c r="F72" i="11" s="1"/>
  <c r="L93" i="2"/>
  <c r="F94" i="11" s="1"/>
  <c r="L98" i="2"/>
  <c r="F99" i="11" s="1"/>
  <c r="L103" i="2"/>
  <c r="F104" i="11" s="1"/>
  <c r="L125" i="2"/>
  <c r="F126" i="11" s="1"/>
  <c r="L130" i="2"/>
  <c r="F131" i="11" s="1"/>
  <c r="L135" i="2"/>
  <c r="F136" i="11" s="1"/>
  <c r="L157" i="2"/>
  <c r="F158" i="11" s="1"/>
  <c r="L162" i="2"/>
  <c r="F163" i="11" s="1"/>
  <c r="L167" i="2"/>
  <c r="F168" i="11" s="1"/>
  <c r="L189" i="2"/>
  <c r="F190" i="11" s="1"/>
  <c r="L194" i="2"/>
  <c r="F195" i="11" s="1"/>
  <c r="L199" i="2"/>
  <c r="F200" i="11" s="1"/>
  <c r="L221" i="2"/>
  <c r="F222" i="11" s="1"/>
  <c r="L226" i="2"/>
  <c r="F227" i="11" s="1"/>
  <c r="L231" i="2"/>
  <c r="F232" i="11" s="1"/>
  <c r="L253" i="2"/>
  <c r="F254" i="11" s="1"/>
  <c r="L258" i="2"/>
  <c r="F259" i="11" s="1"/>
  <c r="L263" i="2"/>
  <c r="F264" i="11" s="1"/>
  <c r="L285" i="2"/>
  <c r="F286" i="11" s="1"/>
  <c r="L290" i="2"/>
  <c r="F291" i="11" s="1"/>
  <c r="L295" i="2"/>
  <c r="F296" i="11" s="1"/>
  <c r="L307" i="2"/>
  <c r="F308" i="11" s="1"/>
  <c r="L319" i="2"/>
  <c r="F320" i="11" s="1"/>
  <c r="L326" i="2"/>
  <c r="F327" i="11" s="1"/>
  <c r="L331" i="2"/>
  <c r="F332" i="11" s="1"/>
  <c r="L345" i="2"/>
  <c r="F346" i="11" s="1"/>
  <c r="L367" i="2"/>
  <c r="F368" i="11" s="1"/>
  <c r="E13" i="11"/>
  <c r="C203" i="15" s="1"/>
  <c r="L14" i="2"/>
  <c r="F15" i="11" s="1"/>
  <c r="L30" i="2"/>
  <c r="F31" i="11" s="1"/>
  <c r="L46" i="2"/>
  <c r="F47" i="11" s="1"/>
  <c r="L53" i="2"/>
  <c r="F54" i="11" s="1"/>
  <c r="L58" i="2"/>
  <c r="F59" i="11" s="1"/>
  <c r="L63" i="2"/>
  <c r="F64" i="11" s="1"/>
  <c r="L85" i="2"/>
  <c r="F86" i="11" s="1"/>
  <c r="L90" i="2"/>
  <c r="F91" i="11" s="1"/>
  <c r="L95" i="2"/>
  <c r="F96" i="11" s="1"/>
  <c r="L117" i="2"/>
  <c r="F118" i="11" s="1"/>
  <c r="L122" i="2"/>
  <c r="F123" i="11" s="1"/>
  <c r="L127" i="2"/>
  <c r="F128" i="11" s="1"/>
  <c r="L149" i="2"/>
  <c r="F150" i="11" s="1"/>
  <c r="L154" i="2"/>
  <c r="F155" i="11" s="1"/>
  <c r="L159" i="2"/>
  <c r="F160" i="11" s="1"/>
  <c r="L181" i="2"/>
  <c r="F182" i="11" s="1"/>
  <c r="L186" i="2"/>
  <c r="F187" i="11" s="1"/>
  <c r="L191" i="2"/>
  <c r="F192" i="11" s="1"/>
  <c r="L213" i="2"/>
  <c r="F214" i="11" s="1"/>
  <c r="L218" i="2"/>
  <c r="F219" i="11" s="1"/>
  <c r="L223" i="2"/>
  <c r="F224" i="11" s="1"/>
  <c r="L245" i="2"/>
  <c r="F246" i="11" s="1"/>
  <c r="L250" i="2"/>
  <c r="F251" i="11" s="1"/>
  <c r="L255" i="2"/>
  <c r="F256" i="11" s="1"/>
  <c r="L277" i="2"/>
  <c r="F278" i="11" s="1"/>
  <c r="L282" i="2"/>
  <c r="F283" i="11" s="1"/>
  <c r="L287" i="2"/>
  <c r="F288" i="11" s="1"/>
  <c r="L323" i="2"/>
  <c r="F324" i="11" s="1"/>
  <c r="L335" i="2"/>
  <c r="F336" i="11" s="1"/>
  <c r="L342" i="2"/>
  <c r="F343" i="11" s="1"/>
  <c r="L347" i="2"/>
  <c r="F348" i="11" s="1"/>
  <c r="L359" i="2"/>
  <c r="F360" i="11" s="1"/>
  <c r="L364" i="2"/>
  <c r="F365" i="11" s="1"/>
  <c r="L337" i="2"/>
  <c r="F338" i="11" s="1"/>
  <c r="L240" i="2"/>
  <c r="F241" i="11" s="1"/>
  <c r="L112" i="2"/>
  <c r="F113" i="11" s="1"/>
  <c r="L32" i="2"/>
  <c r="F33" i="11" s="1"/>
  <c r="L340" i="2"/>
  <c r="F341" i="11" s="1"/>
  <c r="L216" i="2"/>
  <c r="F217" i="11" s="1"/>
  <c r="L88" i="2"/>
  <c r="F89" i="11" s="1"/>
  <c r="L28" i="2"/>
  <c r="F29" i="11" s="1"/>
  <c r="L336" i="2"/>
  <c r="F337" i="11" s="1"/>
  <c r="L256" i="2"/>
  <c r="F257" i="11" s="1"/>
  <c r="L128" i="2"/>
  <c r="F129" i="11" s="1"/>
  <c r="L40" i="2"/>
  <c r="F41" i="11" s="1"/>
  <c r="L296" i="2"/>
  <c r="F297" i="11" s="1"/>
  <c r="L168" i="2"/>
  <c r="F169" i="11" s="1"/>
  <c r="L43" i="2"/>
  <c r="F44" i="11" s="1"/>
  <c r="L292" i="2"/>
  <c r="F293" i="11" s="1"/>
  <c r="L228" i="2"/>
  <c r="F229" i="11" s="1"/>
  <c r="L164" i="2"/>
  <c r="F165" i="11" s="1"/>
  <c r="L100" i="2"/>
  <c r="F101" i="11" s="1"/>
  <c r="L344" i="2"/>
  <c r="F345" i="11" s="1"/>
  <c r="L284" i="2"/>
  <c r="F285" i="11" s="1"/>
  <c r="L220" i="2"/>
  <c r="F221" i="11" s="1"/>
  <c r="L156" i="2"/>
  <c r="F157" i="11" s="1"/>
  <c r="L92" i="2"/>
  <c r="F93" i="11" s="1"/>
  <c r="L316" i="2"/>
  <c r="F317" i="11" s="1"/>
  <c r="L208" i="2"/>
  <c r="F209" i="11" s="1"/>
  <c r="L80" i="2"/>
  <c r="F81" i="11" s="1"/>
  <c r="L23" i="2"/>
  <c r="F24" i="11" s="1"/>
  <c r="L321" i="2"/>
  <c r="F322" i="11" s="1"/>
  <c r="L184" i="2"/>
  <c r="F185" i="11" s="1"/>
  <c r="L56" i="2"/>
  <c r="F57" i="11" s="1"/>
  <c r="L19" i="2"/>
  <c r="F20" i="11" s="1"/>
  <c r="L324" i="2"/>
  <c r="F325" i="11" s="1"/>
  <c r="L224" i="2"/>
  <c r="F225" i="11" s="1"/>
  <c r="L96" i="2"/>
  <c r="F97" i="11" s="1"/>
  <c r="L31" i="2"/>
  <c r="F32" i="11" s="1"/>
  <c r="L332" i="2"/>
  <c r="F333" i="11" s="1"/>
  <c r="L264" i="2"/>
  <c r="F265" i="11" s="1"/>
  <c r="L136" i="2"/>
  <c r="F137" i="11" s="1"/>
  <c r="L36" i="2"/>
  <c r="F37" i="11" s="1"/>
  <c r="L358" i="2"/>
  <c r="F359" i="11" s="1"/>
  <c r="L276" i="2"/>
  <c r="F277" i="11" s="1"/>
  <c r="L212" i="2"/>
  <c r="F213" i="11" s="1"/>
  <c r="L148" i="2"/>
  <c r="F149" i="11" s="1"/>
  <c r="L84" i="2"/>
  <c r="F85" i="11" s="1"/>
  <c r="L318" i="2"/>
  <c r="F319" i="11" s="1"/>
  <c r="L268" i="2"/>
  <c r="F269" i="11" s="1"/>
  <c r="L204" i="2"/>
  <c r="F205" i="11" s="1"/>
  <c r="L140" i="2"/>
  <c r="F141" i="11" s="1"/>
  <c r="L76" i="2"/>
  <c r="F77" i="11" s="1"/>
  <c r="L304" i="2"/>
  <c r="F305" i="11" s="1"/>
  <c r="L176" i="2"/>
  <c r="F177" i="11" s="1"/>
  <c r="L48" i="2"/>
  <c r="F49" i="11" s="1"/>
  <c r="L16" i="2"/>
  <c r="F17" i="11" s="1"/>
  <c r="L280" i="2"/>
  <c r="F281" i="11" s="1"/>
  <c r="L152" i="2"/>
  <c r="F153" i="11" s="1"/>
  <c r="L44" i="2"/>
  <c r="F45" i="11" s="1"/>
  <c r="L12" i="2"/>
  <c r="F13" i="11" s="1"/>
  <c r="L305" i="2"/>
  <c r="F306" i="11" s="1"/>
  <c r="L192" i="2"/>
  <c r="F193" i="11" s="1"/>
  <c r="L64" i="2"/>
  <c r="F65" i="11" s="1"/>
  <c r="L24" i="2"/>
  <c r="F25" i="11" s="1"/>
  <c r="L320" i="2"/>
  <c r="F321" i="11" s="1"/>
  <c r="L232" i="2"/>
  <c r="F233" i="11" s="1"/>
  <c r="L104" i="2"/>
  <c r="F105" i="11" s="1"/>
  <c r="L27" i="2"/>
  <c r="F28" i="11" s="1"/>
  <c r="L334" i="2"/>
  <c r="F335" i="11" s="1"/>
  <c r="L260" i="2"/>
  <c r="F261" i="11" s="1"/>
  <c r="L196" i="2"/>
  <c r="F197" i="11" s="1"/>
  <c r="L132" i="2"/>
  <c r="F133" i="11" s="1"/>
  <c r="L68" i="2"/>
  <c r="F69" i="11" s="1"/>
  <c r="L366" i="2"/>
  <c r="F367" i="11" s="1"/>
  <c r="L312" i="2"/>
  <c r="F313" i="11" s="1"/>
  <c r="L252" i="2"/>
  <c r="F253" i="11" s="1"/>
  <c r="L188" i="2"/>
  <c r="F189" i="11" s="1"/>
  <c r="L124" i="2"/>
  <c r="F125" i="11" s="1"/>
  <c r="L60" i="2"/>
  <c r="F61" i="11" s="1"/>
  <c r="L354" i="2"/>
  <c r="F355" i="11" s="1"/>
  <c r="L272" i="2"/>
  <c r="F273" i="11" s="1"/>
  <c r="L144" i="2"/>
  <c r="F145" i="11" s="1"/>
  <c r="L39" i="2"/>
  <c r="F40" i="11" s="1"/>
  <c r="L362" i="2"/>
  <c r="F363" i="11" s="1"/>
  <c r="L248" i="2"/>
  <c r="F249" i="11" s="1"/>
  <c r="L120" i="2"/>
  <c r="F121" i="11" s="1"/>
  <c r="L35" i="2"/>
  <c r="F36" i="11" s="1"/>
  <c r="L348" i="2"/>
  <c r="F349" i="11" s="1"/>
  <c r="L288" i="2"/>
  <c r="F289" i="11" s="1"/>
  <c r="L160" i="2"/>
  <c r="F161" i="11" s="1"/>
  <c r="L47" i="2"/>
  <c r="F48" i="11" s="1"/>
  <c r="L15" i="2"/>
  <c r="F16" i="11" s="1"/>
  <c r="L308" i="2"/>
  <c r="F309" i="11" s="1"/>
  <c r="L200" i="2"/>
  <c r="F201" i="11" s="1"/>
  <c r="L72" i="2"/>
  <c r="F73" i="11" s="1"/>
  <c r="L20" i="2"/>
  <c r="F21" i="11" s="1"/>
  <c r="L328" i="2"/>
  <c r="F329" i="11" s="1"/>
  <c r="L244" i="2"/>
  <c r="F245" i="11" s="1"/>
  <c r="L180" i="2"/>
  <c r="F181" i="11" s="1"/>
  <c r="L116" i="2"/>
  <c r="F117" i="11" s="1"/>
  <c r="L52" i="2"/>
  <c r="F53" i="11" s="1"/>
  <c r="L350" i="2"/>
  <c r="F351" i="11" s="1"/>
  <c r="L300" i="2"/>
  <c r="F301" i="11" s="1"/>
  <c r="L236" i="2"/>
  <c r="F237" i="11" s="1"/>
  <c r="L172" i="2"/>
  <c r="F173" i="11" s="1"/>
  <c r="L108" i="2"/>
  <c r="F109" i="11" s="1"/>
  <c r="E5" i="11"/>
  <c r="C195" i="15" s="1"/>
  <c r="E11" i="11"/>
  <c r="C201" i="15" s="1"/>
  <c r="E10" i="11"/>
  <c r="C200" i="15" s="1"/>
  <c r="E12" i="11"/>
  <c r="C202" i="15" s="1"/>
  <c r="E9" i="11"/>
  <c r="C199" i="15" s="1"/>
  <c r="E6" i="11"/>
  <c r="C196" i="15" s="1"/>
  <c r="E8" i="11"/>
  <c r="C198" i="15" s="1"/>
  <c r="E7" i="11"/>
  <c r="C197" i="15" s="1"/>
  <c r="D49" i="15" l="1"/>
  <c r="D109" i="15"/>
  <c r="D114" i="15"/>
  <c r="D130" i="15"/>
  <c r="D303" i="15"/>
  <c r="D79" i="15"/>
  <c r="D307" i="15"/>
  <c r="D174" i="15"/>
  <c r="D78" i="15"/>
  <c r="D215" i="15"/>
  <c r="D267" i="15"/>
  <c r="D90" i="15"/>
  <c r="D34" i="15"/>
  <c r="D359" i="15"/>
  <c r="D66" i="15"/>
  <c r="D76" i="15"/>
  <c r="D313" i="15"/>
  <c r="D193" i="15"/>
  <c r="D57" i="15"/>
  <c r="D294" i="15"/>
  <c r="D129" i="15"/>
  <c r="D229" i="15"/>
  <c r="D68" i="15"/>
  <c r="D305" i="15"/>
  <c r="D181" i="15"/>
  <c r="D115" i="15"/>
  <c r="D51" i="15"/>
  <c r="D352" i="15"/>
  <c r="D288" i="15"/>
  <c r="D216" i="15"/>
  <c r="D123" i="15"/>
  <c r="D59" i="15"/>
  <c r="D360" i="15"/>
  <c r="D296" i="15"/>
  <c r="D236" i="15"/>
  <c r="D286" i="15"/>
  <c r="D175" i="15"/>
  <c r="D14" i="15"/>
  <c r="D327" i="15"/>
  <c r="D234" i="15"/>
  <c r="D318" i="15"/>
  <c r="D6" i="15"/>
  <c r="D226" i="15"/>
  <c r="D138" i="15"/>
  <c r="D255" i="15"/>
  <c r="D331" i="15"/>
  <c r="D158" i="15"/>
  <c r="D142" i="15"/>
  <c r="D122" i="15"/>
  <c r="D163" i="15"/>
  <c r="D71" i="15"/>
  <c r="D308" i="15"/>
  <c r="D171" i="15"/>
  <c r="D52" i="15"/>
  <c r="D289" i="15"/>
  <c r="D124" i="15"/>
  <c r="D361" i="15"/>
  <c r="D213" i="15"/>
  <c r="D63" i="15"/>
  <c r="D300" i="15"/>
  <c r="D178" i="15"/>
  <c r="D112" i="15"/>
  <c r="D48" i="15"/>
  <c r="D349" i="15"/>
  <c r="D285" i="15"/>
  <c r="D208" i="15"/>
  <c r="D120" i="15"/>
  <c r="D56" i="15"/>
  <c r="D357" i="15"/>
  <c r="D293" i="15"/>
  <c r="D228" i="15"/>
  <c r="D222" i="15"/>
  <c r="D187" i="15"/>
  <c r="D53" i="15"/>
  <c r="D154" i="15"/>
  <c r="D74" i="15"/>
  <c r="D259" i="15"/>
  <c r="D131" i="15"/>
  <c r="D94" i="15"/>
  <c r="D287" i="15"/>
  <c r="D347" i="15"/>
  <c r="D319" i="15"/>
  <c r="D185" i="15"/>
  <c r="D44" i="15"/>
  <c r="D281" i="15"/>
  <c r="D152" i="15"/>
  <c r="D25" i="15"/>
  <c r="D262" i="15"/>
  <c r="D97" i="15"/>
  <c r="D334" i="15"/>
  <c r="D182" i="15"/>
  <c r="D36" i="15"/>
  <c r="D273" i="15"/>
  <c r="D172" i="15"/>
  <c r="D99" i="15"/>
  <c r="D35" i="15"/>
  <c r="D336" i="15"/>
  <c r="D272" i="15"/>
  <c r="D186" i="15"/>
  <c r="D107" i="15"/>
  <c r="D43" i="15"/>
  <c r="D344" i="15"/>
  <c r="D280" i="15"/>
  <c r="D212" i="15"/>
  <c r="D231" i="15"/>
  <c r="D278" i="15"/>
  <c r="D220" i="15"/>
  <c r="D211" i="15"/>
  <c r="D188" i="15"/>
  <c r="D323" i="15"/>
  <c r="D203" i="15"/>
  <c r="D144" i="15"/>
  <c r="D50" i="15"/>
  <c r="D46" i="15"/>
  <c r="D82" i="15"/>
  <c r="D173" i="15"/>
  <c r="D39" i="15"/>
  <c r="D276" i="15"/>
  <c r="D145" i="15"/>
  <c r="D20" i="15"/>
  <c r="D257" i="15"/>
  <c r="D92" i="15"/>
  <c r="D329" i="15"/>
  <c r="D177" i="15"/>
  <c r="D31" i="15"/>
  <c r="D268" i="15"/>
  <c r="D169" i="15"/>
  <c r="D96" i="15"/>
  <c r="D32" i="15"/>
  <c r="D333" i="15"/>
  <c r="D269" i="15"/>
  <c r="D183" i="15"/>
  <c r="D104" i="15"/>
  <c r="D40" i="15"/>
  <c r="D341" i="15"/>
  <c r="D277" i="15"/>
  <c r="D204" i="15"/>
  <c r="D18" i="15"/>
  <c r="D47" i="15"/>
  <c r="D346" i="15"/>
  <c r="D275" i="15"/>
  <c r="D168" i="15"/>
  <c r="D252" i="15"/>
  <c r="D87" i="15"/>
  <c r="D324" i="15"/>
  <c r="D165" i="15"/>
  <c r="D9" i="15"/>
  <c r="D246" i="15"/>
  <c r="D151" i="15"/>
  <c r="D93" i="15"/>
  <c r="D29" i="15"/>
  <c r="D330" i="15"/>
  <c r="D266" i="15"/>
  <c r="D167" i="15"/>
  <c r="D101" i="15"/>
  <c r="D37" i="15"/>
  <c r="D338" i="15"/>
  <c r="D274" i="15"/>
  <c r="D192" i="15"/>
  <c r="D119" i="15"/>
  <c r="D290" i="15"/>
  <c r="D230" i="15"/>
  <c r="D150" i="15"/>
  <c r="D254" i="15"/>
  <c r="D26" i="15"/>
  <c r="D335" i="15"/>
  <c r="D86" i="15"/>
  <c r="D343" i="15"/>
  <c r="D339" i="15"/>
  <c r="D210" i="15"/>
  <c r="D170" i="15"/>
  <c r="D219" i="15"/>
  <c r="D161" i="15"/>
  <c r="D12" i="15"/>
  <c r="D249" i="15"/>
  <c r="D121" i="15"/>
  <c r="D358" i="15"/>
  <c r="D233" i="15"/>
  <c r="D65" i="15"/>
  <c r="D302" i="15"/>
  <c r="D139" i="15"/>
  <c r="D4" i="15"/>
  <c r="D241" i="15"/>
  <c r="D148" i="15"/>
  <c r="D83" i="15"/>
  <c r="D19" i="15"/>
  <c r="D320" i="15"/>
  <c r="D256" i="15"/>
  <c r="D164" i="15"/>
  <c r="D91" i="15"/>
  <c r="D27" i="15"/>
  <c r="D328" i="15"/>
  <c r="D264" i="15"/>
  <c r="D30" i="15"/>
  <c r="D356" i="15"/>
  <c r="D189" i="15"/>
  <c r="D17" i="15"/>
  <c r="D299" i="15"/>
  <c r="D98" i="15"/>
  <c r="D160" i="15"/>
  <c r="D106" i="15"/>
  <c r="D38" i="15"/>
  <c r="D247" i="15"/>
  <c r="D291" i="15"/>
  <c r="D279" i="15"/>
  <c r="D149" i="15"/>
  <c r="D7" i="15"/>
  <c r="D244" i="15"/>
  <c r="D116" i="15"/>
  <c r="D353" i="15"/>
  <c r="D217" i="15"/>
  <c r="D60" i="15"/>
  <c r="D297" i="15"/>
  <c r="D127" i="15"/>
  <c r="D364" i="15"/>
  <c r="D225" i="15"/>
  <c r="D143" i="15"/>
  <c r="D80" i="15"/>
  <c r="D16" i="15"/>
  <c r="D317" i="15"/>
  <c r="D253" i="15"/>
  <c r="D159" i="15"/>
  <c r="D88" i="15"/>
  <c r="D24" i="15"/>
  <c r="D325" i="15"/>
  <c r="D261" i="15"/>
  <c r="D311" i="15"/>
  <c r="D284" i="15"/>
  <c r="D117" i="15"/>
  <c r="D22" i="15"/>
  <c r="D162" i="15"/>
  <c r="D15" i="15"/>
  <c r="D134" i="15"/>
  <c r="D180" i="15"/>
  <c r="D207" i="15"/>
  <c r="D102" i="15"/>
  <c r="D10" i="15"/>
  <c r="D355" i="15"/>
  <c r="D42" i="15"/>
  <c r="D113" i="15"/>
  <c r="D350" i="15"/>
  <c r="D237" i="15"/>
  <c r="D111" i="15"/>
  <c r="D348" i="15"/>
  <c r="D179" i="15"/>
  <c r="D55" i="15"/>
  <c r="D292" i="15"/>
  <c r="D105" i="15"/>
  <c r="D342" i="15"/>
  <c r="D209" i="15"/>
  <c r="D140" i="15"/>
  <c r="D77" i="15"/>
  <c r="D13" i="15"/>
  <c r="D314" i="15"/>
  <c r="D250" i="15"/>
  <c r="D156" i="15"/>
  <c r="D85" i="15"/>
  <c r="D21" i="15"/>
  <c r="D322" i="15"/>
  <c r="D258" i="15"/>
  <c r="D190" i="15"/>
  <c r="D282" i="15"/>
  <c r="D235" i="15"/>
  <c r="D110" i="15"/>
  <c r="D133" i="15"/>
  <c r="D363" i="15"/>
  <c r="D62" i="15"/>
  <c r="D206" i="15"/>
  <c r="D218" i="15"/>
  <c r="D126" i="15"/>
  <c r="D238" i="15"/>
  <c r="D251" i="15"/>
  <c r="D295" i="15"/>
  <c r="D239" i="15"/>
  <c r="D184" i="15"/>
  <c r="D147" i="15"/>
  <c r="D54" i="15"/>
  <c r="D166" i="15"/>
  <c r="D108" i="15"/>
  <c r="D345" i="15"/>
  <c r="D221" i="15"/>
  <c r="D89" i="15"/>
  <c r="D326" i="15"/>
  <c r="D155" i="15"/>
  <c r="D33" i="15"/>
  <c r="D270" i="15"/>
  <c r="D100" i="15"/>
  <c r="D337" i="15"/>
  <c r="D137" i="15"/>
  <c r="D67" i="15"/>
  <c r="D3" i="15"/>
  <c r="D304" i="15"/>
  <c r="D240" i="15"/>
  <c r="D153" i="15"/>
  <c r="D75" i="15"/>
  <c r="D11" i="15"/>
  <c r="D312" i="15"/>
  <c r="D248" i="15"/>
  <c r="D283" i="15"/>
  <c r="D41" i="15"/>
  <c r="D354" i="15"/>
  <c r="D263" i="15"/>
  <c r="D176" i="15"/>
  <c r="D351" i="15"/>
  <c r="D315" i="15"/>
  <c r="D58" i="15"/>
  <c r="D2" i="15"/>
  <c r="D227" i="15"/>
  <c r="D214" i="15"/>
  <c r="D118" i="15"/>
  <c r="D223" i="15"/>
  <c r="D103" i="15"/>
  <c r="D340" i="15"/>
  <c r="D205" i="15"/>
  <c r="D84" i="15"/>
  <c r="D321" i="15"/>
  <c r="D141" i="15"/>
  <c r="D28" i="15"/>
  <c r="D265" i="15"/>
  <c r="D95" i="15"/>
  <c r="D332" i="15"/>
  <c r="D194" i="15"/>
  <c r="D128" i="15"/>
  <c r="D64" i="15"/>
  <c r="D365" i="15"/>
  <c r="D301" i="15"/>
  <c r="D232" i="15"/>
  <c r="D135" i="15"/>
  <c r="D72" i="15"/>
  <c r="D8" i="15"/>
  <c r="D309" i="15"/>
  <c r="D245" i="15"/>
  <c r="D70" i="15"/>
  <c r="D157" i="15"/>
  <c r="D45" i="15"/>
  <c r="D243" i="15"/>
  <c r="D146" i="15"/>
  <c r="D271" i="15"/>
  <c r="D81" i="15"/>
  <c r="D316" i="15"/>
  <c r="D136" i="15"/>
  <c r="D23" i="15"/>
  <c r="D260" i="15"/>
  <c r="D73" i="15"/>
  <c r="D310" i="15"/>
  <c r="D191" i="15"/>
  <c r="H366" i="11"/>
  <c r="F191" i="15" s="1"/>
  <c r="D125" i="15"/>
  <c r="D61" i="15"/>
  <c r="D362" i="15"/>
  <c r="D298" i="15"/>
  <c r="D224" i="15"/>
  <c r="D132" i="15"/>
  <c r="D69" i="15"/>
  <c r="D5" i="15"/>
  <c r="D306" i="15"/>
  <c r="D242" i="15"/>
  <c r="D366" i="15"/>
  <c r="D1" i="15"/>
  <c r="C366" i="15"/>
  <c r="C1" i="15"/>
  <c r="H11" i="2"/>
  <c r="D12" i="11" s="1"/>
  <c r="B202" i="15" s="1"/>
  <c r="L11" i="2"/>
  <c r="F12" i="11" s="1"/>
  <c r="H7" i="2"/>
  <c r="D8" i="11" s="1"/>
  <c r="B198" i="15" s="1"/>
  <c r="L7" i="2"/>
  <c r="F8" i="11" s="1"/>
  <c r="H6" i="2"/>
  <c r="D7" i="11" s="1"/>
  <c r="B197" i="15" s="1"/>
  <c r="L6" i="2"/>
  <c r="F7" i="11" s="1"/>
  <c r="H5" i="2"/>
  <c r="D6" i="11" s="1"/>
  <c r="B196" i="15" s="1"/>
  <c r="L5" i="2"/>
  <c r="F6" i="11" s="1"/>
  <c r="H10" i="2"/>
  <c r="D11" i="11" s="1"/>
  <c r="B201" i="15" s="1"/>
  <c r="L10" i="2"/>
  <c r="F11" i="11" s="1"/>
  <c r="H8" i="2"/>
  <c r="D9" i="11" s="1"/>
  <c r="B199" i="15" s="1"/>
  <c r="L8" i="2"/>
  <c r="F9" i="11" s="1"/>
  <c r="H9" i="2"/>
  <c r="D10" i="11" s="1"/>
  <c r="B200" i="15" s="1"/>
  <c r="L9" i="2"/>
  <c r="F10" i="11" s="1"/>
  <c r="H300" i="2"/>
  <c r="H52" i="2"/>
  <c r="H328" i="2"/>
  <c r="H308" i="2"/>
  <c r="D309" i="11" s="1"/>
  <c r="B134" i="15" s="1"/>
  <c r="H288" i="2"/>
  <c r="H120" i="2"/>
  <c r="H144" i="2"/>
  <c r="H60" i="2"/>
  <c r="H312" i="2"/>
  <c r="H68" i="2"/>
  <c r="H334" i="2"/>
  <c r="H320" i="2"/>
  <c r="H305" i="2"/>
  <c r="H152" i="2"/>
  <c r="H176" i="2"/>
  <c r="H76" i="2"/>
  <c r="H318" i="2"/>
  <c r="H84" i="2"/>
  <c r="H358" i="2"/>
  <c r="D359" i="11" s="1"/>
  <c r="B184" i="15" s="1"/>
  <c r="H332" i="2"/>
  <c r="H324" i="2"/>
  <c r="H184" i="2"/>
  <c r="H208" i="2"/>
  <c r="H92" i="2"/>
  <c r="H344" i="2"/>
  <c r="H100" i="2"/>
  <c r="H336" i="2"/>
  <c r="H216" i="2"/>
  <c r="D217" i="11" s="1"/>
  <c r="B42" i="15" s="1"/>
  <c r="H240" i="2"/>
  <c r="H359" i="2"/>
  <c r="D360" i="11" s="1"/>
  <c r="B185" i="15" s="1"/>
  <c r="H323" i="2"/>
  <c r="H255" i="2"/>
  <c r="H218" i="2"/>
  <c r="H181" i="2"/>
  <c r="H127" i="2"/>
  <c r="H90" i="2"/>
  <c r="H53" i="2"/>
  <c r="H345" i="2"/>
  <c r="H307" i="2"/>
  <c r="H263" i="2"/>
  <c r="H226" i="2"/>
  <c r="H189" i="2"/>
  <c r="H135" i="2"/>
  <c r="H98" i="2"/>
  <c r="H61" i="2"/>
  <c r="H353" i="2"/>
  <c r="D354" i="11" s="1"/>
  <c r="B179" i="15" s="1"/>
  <c r="H303" i="2"/>
  <c r="H266" i="2"/>
  <c r="H229" i="2"/>
  <c r="H175" i="2"/>
  <c r="H138" i="2"/>
  <c r="H101" i="2"/>
  <c r="H38" i="2"/>
  <c r="H339" i="2"/>
  <c r="H274" i="2"/>
  <c r="H237" i="2"/>
  <c r="H183" i="2"/>
  <c r="H146" i="2"/>
  <c r="H109" i="2"/>
  <c r="H55" i="2"/>
  <c r="H355" i="2"/>
  <c r="D356" i="11" s="1"/>
  <c r="B181" i="15" s="1"/>
  <c r="H343" i="2"/>
  <c r="H314" i="2"/>
  <c r="H289" i="2"/>
  <c r="H270" i="2"/>
  <c r="H251" i="2"/>
  <c r="H225" i="2"/>
  <c r="H206" i="2"/>
  <c r="H187" i="2"/>
  <c r="H161" i="2"/>
  <c r="H142" i="2"/>
  <c r="H123" i="2"/>
  <c r="H97" i="2"/>
  <c r="H78" i="2"/>
  <c r="H59" i="2"/>
  <c r="H25" i="2"/>
  <c r="H341" i="2"/>
  <c r="H327" i="2"/>
  <c r="H294" i="2"/>
  <c r="H275" i="2"/>
  <c r="H249" i="2"/>
  <c r="H230" i="2"/>
  <c r="H211" i="2"/>
  <c r="H185" i="2"/>
  <c r="D186" i="11" s="1"/>
  <c r="B11" i="15" s="1"/>
  <c r="H166" i="2"/>
  <c r="H147" i="2"/>
  <c r="H121" i="2"/>
  <c r="H102" i="2"/>
  <c r="H83" i="2"/>
  <c r="H57" i="2"/>
  <c r="H37" i="2"/>
  <c r="H108" i="2"/>
  <c r="H350" i="2"/>
  <c r="H116" i="2"/>
  <c r="H20" i="2"/>
  <c r="H15" i="2"/>
  <c r="H348" i="2"/>
  <c r="H248" i="2"/>
  <c r="H272" i="2"/>
  <c r="H124" i="2"/>
  <c r="D125" i="11" s="1"/>
  <c r="B315" i="15" s="1"/>
  <c r="H366" i="2"/>
  <c r="D367" i="11" s="1"/>
  <c r="B192" i="15" s="1"/>
  <c r="H132" i="2"/>
  <c r="H27" i="2"/>
  <c r="H24" i="2"/>
  <c r="H280" i="2"/>
  <c r="H304" i="2"/>
  <c r="H140" i="2"/>
  <c r="H148" i="2"/>
  <c r="H36" i="2"/>
  <c r="H31" i="2"/>
  <c r="H321" i="2"/>
  <c r="H316" i="2"/>
  <c r="H156" i="2"/>
  <c r="H164" i="2"/>
  <c r="H43" i="2"/>
  <c r="H40" i="2"/>
  <c r="H340" i="2"/>
  <c r="H337" i="2"/>
  <c r="H347" i="2"/>
  <c r="H287" i="2"/>
  <c r="H250" i="2"/>
  <c r="H213" i="2"/>
  <c r="H159" i="2"/>
  <c r="H122" i="2"/>
  <c r="H85" i="2"/>
  <c r="H46" i="2"/>
  <c r="H331" i="2"/>
  <c r="H295" i="2"/>
  <c r="H258" i="2"/>
  <c r="H221" i="2"/>
  <c r="H167" i="2"/>
  <c r="H130" i="2"/>
  <c r="H93" i="2"/>
  <c r="H42" i="2"/>
  <c r="H329" i="2"/>
  <c r="H298" i="2"/>
  <c r="H261" i="2"/>
  <c r="H207" i="2"/>
  <c r="H170" i="2"/>
  <c r="H133" i="2"/>
  <c r="H79" i="2"/>
  <c r="H22" i="2"/>
  <c r="H361" i="2"/>
  <c r="D362" i="11" s="1"/>
  <c r="B187" i="15" s="1"/>
  <c r="H313" i="2"/>
  <c r="H269" i="2"/>
  <c r="H215" i="2"/>
  <c r="H178" i="2"/>
  <c r="H141" i="2"/>
  <c r="H87" i="2"/>
  <c r="H50" i="2"/>
  <c r="H352" i="2"/>
  <c r="D353" i="11" s="1"/>
  <c r="B178" i="15" s="1"/>
  <c r="H325" i="2"/>
  <c r="H311" i="2"/>
  <c r="H286" i="2"/>
  <c r="H267" i="2"/>
  <c r="H241" i="2"/>
  <c r="H222" i="2"/>
  <c r="H203" i="2"/>
  <c r="H177" i="2"/>
  <c r="H158" i="2"/>
  <c r="H139" i="2"/>
  <c r="H113" i="2"/>
  <c r="H94" i="2"/>
  <c r="D95" i="11" s="1"/>
  <c r="B285" i="15" s="1"/>
  <c r="H75" i="2"/>
  <c r="H49" i="2"/>
  <c r="H17" i="2"/>
  <c r="H363" i="2"/>
  <c r="D364" i="11" s="1"/>
  <c r="B189" i="15" s="1"/>
  <c r="H338" i="2"/>
  <c r="D339" i="11" s="1"/>
  <c r="B164" i="15" s="1"/>
  <c r="H309" i="2"/>
  <c r="H291" i="2"/>
  <c r="H265" i="2"/>
  <c r="H246" i="2"/>
  <c r="H227" i="2"/>
  <c r="H201" i="2"/>
  <c r="H182" i="2"/>
  <c r="H163" i="2"/>
  <c r="H137" i="2"/>
  <c r="H118" i="2"/>
  <c r="H99" i="2"/>
  <c r="H73" i="2"/>
  <c r="H54" i="2"/>
  <c r="H29" i="2"/>
  <c r="H47" i="2"/>
  <c r="H362" i="2"/>
  <c r="D363" i="11" s="1"/>
  <c r="B188" i="15" s="1"/>
  <c r="H354" i="2"/>
  <c r="D355" i="11" s="1"/>
  <c r="B180" i="15" s="1"/>
  <c r="H188" i="2"/>
  <c r="H196" i="2"/>
  <c r="H104" i="2"/>
  <c r="H64" i="2"/>
  <c r="H12" i="2"/>
  <c r="H16" i="2"/>
  <c r="H204" i="2"/>
  <c r="H212" i="2"/>
  <c r="H136" i="2"/>
  <c r="H96" i="2"/>
  <c r="H19" i="2"/>
  <c r="H23" i="2"/>
  <c r="H220" i="2"/>
  <c r="H228" i="2"/>
  <c r="H168" i="2"/>
  <c r="H128" i="2"/>
  <c r="H28" i="2"/>
  <c r="H32" i="2"/>
  <c r="H342" i="2"/>
  <c r="H282" i="2"/>
  <c r="H245" i="2"/>
  <c r="H191" i="2"/>
  <c r="H154" i="2"/>
  <c r="H117" i="2"/>
  <c r="H63" i="2"/>
  <c r="D64" i="11" s="1"/>
  <c r="B254" i="15" s="1"/>
  <c r="H30" i="2"/>
  <c r="H326" i="2"/>
  <c r="H290" i="2"/>
  <c r="H253" i="2"/>
  <c r="H199" i="2"/>
  <c r="H162" i="2"/>
  <c r="H125" i="2"/>
  <c r="H71" i="2"/>
  <c r="H26" i="2"/>
  <c r="H315" i="2"/>
  <c r="H293" i="2"/>
  <c r="H239" i="2"/>
  <c r="H202" i="2"/>
  <c r="H165" i="2"/>
  <c r="H111" i="2"/>
  <c r="H74" i="2"/>
  <c r="H356" i="2"/>
  <c r="D357" i="11" s="1"/>
  <c r="B182" i="15" s="1"/>
  <c r="H301" i="2"/>
  <c r="H247" i="2"/>
  <c r="D248" i="11" s="1"/>
  <c r="B73" i="15" s="1"/>
  <c r="H210" i="2"/>
  <c r="H173" i="2"/>
  <c r="H119" i="2"/>
  <c r="H82" i="2"/>
  <c r="H34" i="2"/>
  <c r="H368" i="2"/>
  <c r="D369" i="11" s="1"/>
  <c r="B194" i="15" s="1"/>
  <c r="H349" i="2"/>
  <c r="H322" i="2"/>
  <c r="H302" i="2"/>
  <c r="H283" i="2"/>
  <c r="H257" i="2"/>
  <c r="H238" i="2"/>
  <c r="H219" i="2"/>
  <c r="H193" i="2"/>
  <c r="H174" i="2"/>
  <c r="H155" i="2"/>
  <c r="D156" i="11" s="1"/>
  <c r="B346" i="15" s="1"/>
  <c r="H129" i="2"/>
  <c r="H110" i="2"/>
  <c r="H91" i="2"/>
  <c r="H65" i="2"/>
  <c r="H41" i="2"/>
  <c r="H360" i="2"/>
  <c r="D361" i="11" s="1"/>
  <c r="B186" i="15" s="1"/>
  <c r="H333" i="2"/>
  <c r="H306" i="2"/>
  <c r="H281" i="2"/>
  <c r="H262" i="2"/>
  <c r="H243" i="2"/>
  <c r="H217" i="2"/>
  <c r="H198" i="2"/>
  <c r="H179" i="2"/>
  <c r="H153" i="2"/>
  <c r="H134" i="2"/>
  <c r="H115" i="2"/>
  <c r="H89" i="2"/>
  <c r="H70" i="2"/>
  <c r="H51" i="2"/>
  <c r="H21" i="2"/>
  <c r="H172" i="2"/>
  <c r="H180" i="2"/>
  <c r="H72" i="2"/>
  <c r="H236" i="2"/>
  <c r="H244" i="2"/>
  <c r="H200" i="2"/>
  <c r="H160" i="2"/>
  <c r="H35" i="2"/>
  <c r="D36" i="11" s="1"/>
  <c r="B226" i="15" s="1"/>
  <c r="H39" i="2"/>
  <c r="H252" i="2"/>
  <c r="H260" i="2"/>
  <c r="H232" i="2"/>
  <c r="H192" i="2"/>
  <c r="H44" i="2"/>
  <c r="H48" i="2"/>
  <c r="H268" i="2"/>
  <c r="H276" i="2"/>
  <c r="H264" i="2"/>
  <c r="H224" i="2"/>
  <c r="H56" i="2"/>
  <c r="H80" i="2"/>
  <c r="H284" i="2"/>
  <c r="H292" i="2"/>
  <c r="H296" i="2"/>
  <c r="H256" i="2"/>
  <c r="H88" i="2"/>
  <c r="H112" i="2"/>
  <c r="H364" i="2"/>
  <c r="D365" i="11" s="1"/>
  <c r="B190" i="15" s="1"/>
  <c r="H335" i="2"/>
  <c r="H277" i="2"/>
  <c r="D278" i="11" s="1"/>
  <c r="B103" i="15" s="1"/>
  <c r="H223" i="2"/>
  <c r="H186" i="2"/>
  <c r="H149" i="2"/>
  <c r="H95" i="2"/>
  <c r="H58" i="2"/>
  <c r="H14" i="2"/>
  <c r="H367" i="2"/>
  <c r="D368" i="11" s="1"/>
  <c r="B193" i="15" s="1"/>
  <c r="H319" i="2"/>
  <c r="H285" i="2"/>
  <c r="H231" i="2"/>
  <c r="H194" i="2"/>
  <c r="H157" i="2"/>
  <c r="H103" i="2"/>
  <c r="H66" i="2"/>
  <c r="H310" i="2"/>
  <c r="H271" i="2"/>
  <c r="H234" i="2"/>
  <c r="H197" i="2"/>
  <c r="H143" i="2"/>
  <c r="H106" i="2"/>
  <c r="H69" i="2"/>
  <c r="H351" i="2"/>
  <c r="D352" i="11" s="1"/>
  <c r="B177" i="15" s="1"/>
  <c r="H279" i="2"/>
  <c r="H242" i="2"/>
  <c r="H205" i="2"/>
  <c r="H151" i="2"/>
  <c r="H114" i="2"/>
  <c r="H77" i="2"/>
  <c r="H18" i="2"/>
  <c r="H365" i="2"/>
  <c r="D366" i="11" s="1"/>
  <c r="B191" i="15" s="1"/>
  <c r="H346" i="2"/>
  <c r="H317" i="2"/>
  <c r="H299" i="2"/>
  <c r="H273" i="2"/>
  <c r="H254" i="2"/>
  <c r="H235" i="2"/>
  <c r="H209" i="2"/>
  <c r="H190" i="2"/>
  <c r="H171" i="2"/>
  <c r="H145" i="2"/>
  <c r="H126" i="2"/>
  <c r="H107" i="2"/>
  <c r="H81" i="2"/>
  <c r="H62" i="2"/>
  <c r="H33" i="2"/>
  <c r="H357" i="2"/>
  <c r="D358" i="11" s="1"/>
  <c r="B183" i="15" s="1"/>
  <c r="H330" i="2"/>
  <c r="H297" i="2"/>
  <c r="H278" i="2"/>
  <c r="H259" i="2"/>
  <c r="H233" i="2"/>
  <c r="H214" i="2"/>
  <c r="H195" i="2"/>
  <c r="H169" i="2"/>
  <c r="H150" i="2"/>
  <c r="H131" i="2"/>
  <c r="H105" i="2"/>
  <c r="H86" i="2"/>
  <c r="H67" i="2"/>
  <c r="H45" i="2"/>
  <c r="H13" i="2"/>
  <c r="H4" i="2"/>
  <c r="D5" i="11" s="1"/>
  <c r="B195" i="15" s="1"/>
  <c r="L4" i="2"/>
  <c r="F5" i="11" s="1"/>
  <c r="H369" i="11" l="1"/>
  <c r="F194" i="15" s="1"/>
  <c r="H368" i="11"/>
  <c r="F193" i="15" s="1"/>
  <c r="D199" i="15"/>
  <c r="H9" i="11"/>
  <c r="F199" i="15" s="1"/>
  <c r="D200" i="15"/>
  <c r="H10" i="11"/>
  <c r="F200" i="15" s="1"/>
  <c r="D202" i="15"/>
  <c r="H12" i="11"/>
  <c r="F202" i="15" s="1"/>
  <c r="H125" i="11"/>
  <c r="F315" i="15" s="1"/>
  <c r="H359" i="11"/>
  <c r="F184" i="15" s="1"/>
  <c r="H354" i="11"/>
  <c r="F179" i="15" s="1"/>
  <c r="H217" i="11"/>
  <c r="F42" i="15" s="1"/>
  <c r="H309" i="11"/>
  <c r="F134" i="15" s="1"/>
  <c r="H360" i="11"/>
  <c r="F185" i="15" s="1"/>
  <c r="H95" i="11"/>
  <c r="F285" i="15" s="1"/>
  <c r="H364" i="11"/>
  <c r="F189" i="15" s="1"/>
  <c r="H352" i="11"/>
  <c r="F177" i="15" s="1"/>
  <c r="D201" i="15"/>
  <c r="H11" i="11"/>
  <c r="F201" i="15" s="1"/>
  <c r="H365" i="11"/>
  <c r="F190" i="15" s="1"/>
  <c r="H339" i="11"/>
  <c r="F164" i="15" s="1"/>
  <c r="H367" i="11"/>
  <c r="F192" i="15" s="1"/>
  <c r="H361" i="11"/>
  <c r="F186" i="15" s="1"/>
  <c r="D196" i="15"/>
  <c r="H6" i="11"/>
  <c r="F196" i="15" s="1"/>
  <c r="H248" i="11"/>
  <c r="F73" i="15" s="1"/>
  <c r="H186" i="11"/>
  <c r="F11" i="15" s="1"/>
  <c r="H64" i="11"/>
  <c r="F254" i="15" s="1"/>
  <c r="H156" i="11"/>
  <c r="F346" i="15" s="1"/>
  <c r="D197" i="15"/>
  <c r="H7" i="11"/>
  <c r="F197" i="15" s="1"/>
  <c r="H363" i="11"/>
  <c r="F188" i="15" s="1"/>
  <c r="H357" i="11"/>
  <c r="F182" i="15" s="1"/>
  <c r="H362" i="11"/>
  <c r="F187" i="15" s="1"/>
  <c r="H353" i="11"/>
  <c r="F178" i="15" s="1"/>
  <c r="H36" i="11"/>
  <c r="F226" i="15" s="1"/>
  <c r="H356" i="11"/>
  <c r="F181" i="15" s="1"/>
  <c r="D195" i="15"/>
  <c r="H5" i="11"/>
  <c r="F195" i="15" s="1"/>
  <c r="D198" i="15"/>
  <c r="H8" i="11"/>
  <c r="F198" i="15" s="1"/>
  <c r="H278" i="11"/>
  <c r="F103" i="15" s="1"/>
  <c r="H355" i="11"/>
  <c r="F180" i="15" s="1"/>
  <c r="H358" i="11"/>
  <c r="F183" i="15" s="1"/>
  <c r="D170" i="11"/>
  <c r="D108" i="11"/>
  <c r="D15" i="11"/>
  <c r="D68" i="11"/>
  <c r="D151" i="11"/>
  <c r="D234" i="11"/>
  <c r="D331" i="11"/>
  <c r="D82" i="11"/>
  <c r="D172" i="11"/>
  <c r="D255" i="11"/>
  <c r="D347" i="11"/>
  <c r="D115" i="11"/>
  <c r="D280" i="11"/>
  <c r="D144" i="11"/>
  <c r="D311" i="11"/>
  <c r="D195" i="11"/>
  <c r="D150" i="11"/>
  <c r="D336" i="11"/>
  <c r="D257" i="11"/>
  <c r="D81" i="11"/>
  <c r="D277" i="11"/>
  <c r="D193" i="11"/>
  <c r="D40" i="11"/>
  <c r="D245" i="11"/>
  <c r="D173" i="11"/>
  <c r="D90" i="11"/>
  <c r="D180" i="11"/>
  <c r="D263" i="11"/>
  <c r="D111" i="11"/>
  <c r="D194" i="11"/>
  <c r="D284" i="11"/>
  <c r="D174" i="11"/>
  <c r="D203" i="11"/>
  <c r="D27" i="11"/>
  <c r="D200" i="11"/>
  <c r="D31" i="11"/>
  <c r="D192" i="11"/>
  <c r="D33" i="11"/>
  <c r="D229" i="11"/>
  <c r="D97" i="11"/>
  <c r="D17" i="11"/>
  <c r="D197" i="11"/>
  <c r="D48" i="11"/>
  <c r="D100" i="11"/>
  <c r="D183" i="11"/>
  <c r="D266" i="11"/>
  <c r="D178" i="11"/>
  <c r="D268" i="11"/>
  <c r="D179" i="11"/>
  <c r="D171" i="11"/>
  <c r="D330" i="11"/>
  <c r="D168" i="11"/>
  <c r="D332" i="11"/>
  <c r="D160" i="11"/>
  <c r="D348" i="11"/>
  <c r="D44" i="11"/>
  <c r="D322" i="11"/>
  <c r="D141" i="11"/>
  <c r="D28" i="11"/>
  <c r="D273" i="11"/>
  <c r="D21" i="11"/>
  <c r="D38" i="11"/>
  <c r="D122" i="11"/>
  <c r="D212" i="11"/>
  <c r="D295" i="11"/>
  <c r="D60" i="11"/>
  <c r="D143" i="11"/>
  <c r="D226" i="11"/>
  <c r="D315" i="11"/>
  <c r="D110" i="11"/>
  <c r="D275" i="11"/>
  <c r="D139" i="11"/>
  <c r="D304" i="11"/>
  <c r="D136" i="11"/>
  <c r="D308" i="11"/>
  <c r="D128" i="11"/>
  <c r="D324" i="11"/>
  <c r="D337" i="11"/>
  <c r="D209" i="11"/>
  <c r="D177" i="11"/>
  <c r="D335" i="11"/>
  <c r="D145" i="11"/>
  <c r="D329" i="11"/>
  <c r="D191" i="11"/>
  <c r="D152" i="11"/>
  <c r="D67" i="11"/>
  <c r="D187" i="11"/>
  <c r="D269" i="11"/>
  <c r="D46" i="11"/>
  <c r="D215" i="11"/>
  <c r="D146" i="11"/>
  <c r="D318" i="11"/>
  <c r="D78" i="11"/>
  <c r="D107" i="11"/>
  <c r="D158" i="11"/>
  <c r="D96" i="11"/>
  <c r="D285" i="11"/>
  <c r="D265" i="11"/>
  <c r="D45" i="11"/>
  <c r="D253" i="11"/>
  <c r="D201" i="11"/>
  <c r="D181" i="11"/>
  <c r="D71" i="11"/>
  <c r="D154" i="11"/>
  <c r="D244" i="11"/>
  <c r="D334" i="11"/>
  <c r="D92" i="11"/>
  <c r="D175" i="11"/>
  <c r="D258" i="11"/>
  <c r="D350" i="11"/>
  <c r="D120" i="11"/>
  <c r="D302" i="11"/>
  <c r="D166" i="11"/>
  <c r="D316" i="11"/>
  <c r="D163" i="11"/>
  <c r="D327" i="11"/>
  <c r="D155" i="11"/>
  <c r="D343" i="11"/>
  <c r="D169" i="11"/>
  <c r="D20" i="11"/>
  <c r="D205" i="11"/>
  <c r="D105" i="11"/>
  <c r="D74" i="11"/>
  <c r="D164" i="11"/>
  <c r="D247" i="11"/>
  <c r="D76" i="11"/>
  <c r="D159" i="11"/>
  <c r="D242" i="11"/>
  <c r="D326" i="11"/>
  <c r="D142" i="11"/>
  <c r="D314" i="11"/>
  <c r="D134" i="11"/>
  <c r="D299" i="11"/>
  <c r="D131" i="11"/>
  <c r="D296" i="11"/>
  <c r="D123" i="11"/>
  <c r="D288" i="11"/>
  <c r="D41" i="11"/>
  <c r="D317" i="11"/>
  <c r="D149" i="11"/>
  <c r="D25" i="11"/>
  <c r="D16" i="11"/>
  <c r="D109" i="11"/>
  <c r="D103" i="11"/>
  <c r="D276" i="11"/>
  <c r="D26" i="11"/>
  <c r="D124" i="11"/>
  <c r="D207" i="11"/>
  <c r="D290" i="11"/>
  <c r="D56" i="11"/>
  <c r="D238" i="11"/>
  <c r="D102" i="11"/>
  <c r="D267" i="11"/>
  <c r="D99" i="11"/>
  <c r="D264" i="11"/>
  <c r="D91" i="11"/>
  <c r="D256" i="11"/>
  <c r="D93" i="11"/>
  <c r="D333" i="11"/>
  <c r="D77" i="11"/>
  <c r="D321" i="11"/>
  <c r="D61" i="11"/>
  <c r="D260" i="11"/>
  <c r="D274" i="11"/>
  <c r="D198" i="11"/>
  <c r="D233" i="11"/>
  <c r="D132" i="11"/>
  <c r="D298" i="11"/>
  <c r="D63" i="11"/>
  <c r="D236" i="11"/>
  <c r="D243" i="11"/>
  <c r="D272" i="11"/>
  <c r="D320" i="11"/>
  <c r="D89" i="11"/>
  <c r="D14" i="11"/>
  <c r="D106" i="11"/>
  <c r="D196" i="11"/>
  <c r="D279" i="11"/>
  <c r="D34" i="11"/>
  <c r="D127" i="11"/>
  <c r="D210" i="11"/>
  <c r="D300" i="11"/>
  <c r="D19" i="11"/>
  <c r="D206" i="11"/>
  <c r="D70" i="11"/>
  <c r="D235" i="11"/>
  <c r="D104" i="11"/>
  <c r="D286" i="11"/>
  <c r="D59" i="11"/>
  <c r="D224" i="11"/>
  <c r="D113" i="11"/>
  <c r="D293" i="11"/>
  <c r="D225" i="11"/>
  <c r="D49" i="11"/>
  <c r="D261" i="11"/>
  <c r="D161" i="11"/>
  <c r="D73" i="11"/>
  <c r="D52" i="11"/>
  <c r="D135" i="11"/>
  <c r="D218" i="11"/>
  <c r="D307" i="11"/>
  <c r="D66" i="11"/>
  <c r="D239" i="11"/>
  <c r="D323" i="11"/>
  <c r="D83" i="11"/>
  <c r="D112" i="11"/>
  <c r="D294" i="11"/>
  <c r="D126" i="11"/>
  <c r="D291" i="11"/>
  <c r="D118" i="11"/>
  <c r="D283" i="11"/>
  <c r="D129" i="11"/>
  <c r="D24" i="11"/>
  <c r="D213" i="11"/>
  <c r="D65" i="11"/>
  <c r="D55" i="11"/>
  <c r="D138" i="11"/>
  <c r="D228" i="11"/>
  <c r="D310" i="11"/>
  <c r="D50" i="11"/>
  <c r="D140" i="11"/>
  <c r="D223" i="11"/>
  <c r="D312" i="11"/>
  <c r="D88" i="11"/>
  <c r="D270" i="11"/>
  <c r="D80" i="11"/>
  <c r="D262" i="11"/>
  <c r="D94" i="11"/>
  <c r="D259" i="11"/>
  <c r="D86" i="11"/>
  <c r="D251" i="11"/>
  <c r="D341" i="11"/>
  <c r="D157" i="11"/>
  <c r="D37" i="11"/>
  <c r="D281" i="11"/>
  <c r="D349" i="11"/>
  <c r="D351" i="11"/>
  <c r="D84" i="11"/>
  <c r="D167" i="11"/>
  <c r="D250" i="11"/>
  <c r="D342" i="11"/>
  <c r="D98" i="11"/>
  <c r="D188" i="11"/>
  <c r="D271" i="11"/>
  <c r="D184" i="11"/>
  <c r="D39" i="11"/>
  <c r="D230" i="11"/>
  <c r="D62" i="11"/>
  <c r="D227" i="11"/>
  <c r="D54" i="11"/>
  <c r="D219" i="11"/>
  <c r="D241" i="11"/>
  <c r="D345" i="11"/>
  <c r="D325" i="11"/>
  <c r="D319" i="11"/>
  <c r="D306" i="11"/>
  <c r="D313" i="11"/>
  <c r="D289" i="11"/>
  <c r="D301" i="11"/>
  <c r="D87" i="11"/>
  <c r="D232" i="11"/>
  <c r="D297" i="11"/>
  <c r="D57" i="11"/>
  <c r="D237" i="11"/>
  <c r="D22" i="11"/>
  <c r="D116" i="11"/>
  <c r="D199" i="11"/>
  <c r="D282" i="11"/>
  <c r="D42" i="11"/>
  <c r="D130" i="11"/>
  <c r="D220" i="11"/>
  <c r="D303" i="11"/>
  <c r="D35" i="11"/>
  <c r="D211" i="11"/>
  <c r="D75" i="11"/>
  <c r="D240" i="11"/>
  <c r="D72" i="11"/>
  <c r="D254" i="11"/>
  <c r="D246" i="11"/>
  <c r="D29" i="11"/>
  <c r="D221" i="11"/>
  <c r="D137" i="11"/>
  <c r="D13" i="11"/>
  <c r="D189" i="11"/>
  <c r="D30" i="11"/>
  <c r="D119" i="11"/>
  <c r="D202" i="11"/>
  <c r="D292" i="11"/>
  <c r="D18" i="11"/>
  <c r="D114" i="11"/>
  <c r="D204" i="11"/>
  <c r="D287" i="11"/>
  <c r="D51" i="11"/>
  <c r="D216" i="11"/>
  <c r="D23" i="11"/>
  <c r="D208" i="11"/>
  <c r="D43" i="11"/>
  <c r="D222" i="11"/>
  <c r="D47" i="11"/>
  <c r="D214" i="11"/>
  <c r="D338" i="11"/>
  <c r="D165" i="11"/>
  <c r="D32" i="11"/>
  <c r="D305" i="11"/>
  <c r="D133" i="11"/>
  <c r="D249" i="11"/>
  <c r="D117" i="11"/>
  <c r="D58" i="11"/>
  <c r="D148" i="11"/>
  <c r="D231" i="11"/>
  <c r="D328" i="11"/>
  <c r="D79" i="11"/>
  <c r="D162" i="11"/>
  <c r="D252" i="11"/>
  <c r="D344" i="11"/>
  <c r="D147" i="11"/>
  <c r="D340" i="11"/>
  <c r="D176" i="11"/>
  <c r="H176" i="11" s="1"/>
  <c r="D190" i="11"/>
  <c r="D346" i="11"/>
  <c r="D182" i="11"/>
  <c r="D101" i="11"/>
  <c r="D185" i="11"/>
  <c r="D85" i="11"/>
  <c r="D153" i="11"/>
  <c r="D69" i="11"/>
  <c r="D121" i="11"/>
  <c r="D53" i="11"/>
  <c r="B227" i="15" l="1"/>
  <c r="H37" i="11"/>
  <c r="F227" i="15" s="1"/>
  <c r="B279" i="15"/>
  <c r="H89" i="11"/>
  <c r="F279" i="15" s="1"/>
  <c r="B162" i="15"/>
  <c r="H337" i="11"/>
  <c r="F162" i="15" s="1"/>
  <c r="B161" i="15"/>
  <c r="H336" i="11"/>
  <c r="F161" i="15" s="1"/>
  <c r="B165" i="15"/>
  <c r="H340" i="11"/>
  <c r="F165" i="15" s="1"/>
  <c r="B347" i="15"/>
  <c r="H157" i="11"/>
  <c r="F347" i="15" s="1"/>
  <c r="B260" i="15"/>
  <c r="H70" i="11"/>
  <c r="F260" i="15" s="1"/>
  <c r="B26" i="15"/>
  <c r="H201" i="11"/>
  <c r="F26" i="15" s="1"/>
  <c r="B120" i="15"/>
  <c r="H295" i="11"/>
  <c r="F120" i="15" s="1"/>
  <c r="B243" i="15"/>
  <c r="H53" i="11"/>
  <c r="F243" i="15" s="1"/>
  <c r="B112" i="15"/>
  <c r="H287" i="11"/>
  <c r="F112" i="15" s="1"/>
  <c r="B107" i="15"/>
  <c r="H282" i="11"/>
  <c r="F107" i="15" s="1"/>
  <c r="B166" i="15"/>
  <c r="H341" i="11"/>
  <c r="F166" i="15" s="1"/>
  <c r="B316" i="15"/>
  <c r="H126" i="11"/>
  <c r="F316" i="15" s="1"/>
  <c r="B31" i="15"/>
  <c r="H206" i="11"/>
  <c r="F31" i="15" s="1"/>
  <c r="B32" i="15"/>
  <c r="H207" i="11"/>
  <c r="F32" i="15" s="1"/>
  <c r="B354" i="15"/>
  <c r="H164" i="11"/>
  <c r="F354" i="15" s="1"/>
  <c r="B78" i="15"/>
  <c r="H253" i="11"/>
  <c r="F78" i="15" s="1"/>
  <c r="B318" i="15"/>
  <c r="H128" i="11"/>
  <c r="F318" i="15" s="1"/>
  <c r="B358" i="15"/>
  <c r="H168" i="11"/>
  <c r="F358" i="15" s="1"/>
  <c r="B88" i="15"/>
  <c r="H263" i="11"/>
  <c r="F88" i="15" s="1"/>
  <c r="B311" i="15"/>
  <c r="H121" i="11"/>
  <c r="F311" i="15" s="1"/>
  <c r="B169" i="15"/>
  <c r="H344" i="11"/>
  <c r="F169" i="15" s="1"/>
  <c r="B222" i="15"/>
  <c r="H32" i="11"/>
  <c r="F222" i="15" s="1"/>
  <c r="B29" i="15"/>
  <c r="H204" i="11"/>
  <c r="F29" i="15" s="1"/>
  <c r="B71" i="15"/>
  <c r="H246" i="11"/>
  <c r="F71" i="15" s="1"/>
  <c r="B24" i="15"/>
  <c r="H199" i="11"/>
  <c r="F24" i="15" s="1"/>
  <c r="B144" i="15"/>
  <c r="H319" i="11"/>
  <c r="F144" i="15" s="1"/>
  <c r="B13" i="15"/>
  <c r="H188" i="11"/>
  <c r="F13" i="15" s="1"/>
  <c r="B76" i="15"/>
  <c r="H251" i="11"/>
  <c r="F76" i="15" s="1"/>
  <c r="B135" i="15"/>
  <c r="H310" i="11"/>
  <c r="F135" i="15" s="1"/>
  <c r="B119" i="15"/>
  <c r="H294" i="11"/>
  <c r="F119" i="15" s="1"/>
  <c r="B86" i="15"/>
  <c r="H261" i="11"/>
  <c r="F86" i="15" s="1"/>
  <c r="B209" i="15"/>
  <c r="H19" i="11"/>
  <c r="F209" i="15" s="1"/>
  <c r="B68" i="15"/>
  <c r="H243" i="11"/>
  <c r="F68" i="15" s="1"/>
  <c r="B158" i="15"/>
  <c r="H333" i="11"/>
  <c r="F158" i="15" s="1"/>
  <c r="B314" i="15"/>
  <c r="H124" i="11"/>
  <c r="F314" i="15" s="1"/>
  <c r="B121" i="15"/>
  <c r="H296" i="11"/>
  <c r="F121" i="15" s="1"/>
  <c r="B264" i="15"/>
  <c r="H74" i="11"/>
  <c r="F264" i="15" s="1"/>
  <c r="B310" i="15"/>
  <c r="H120" i="11"/>
  <c r="F310" i="15" s="1"/>
  <c r="B235" i="15"/>
  <c r="H45" i="11"/>
  <c r="F235" i="15" s="1"/>
  <c r="B12" i="15"/>
  <c r="H187" i="11"/>
  <c r="F12" i="15" s="1"/>
  <c r="B133" i="15"/>
  <c r="H308" i="11"/>
  <c r="F133" i="15" s="1"/>
  <c r="B312" i="15"/>
  <c r="H122" i="11"/>
  <c r="F312" i="15" s="1"/>
  <c r="B155" i="15"/>
  <c r="H330" i="11"/>
  <c r="F155" i="15" s="1"/>
  <c r="B54" i="15"/>
  <c r="H229" i="11"/>
  <c r="F54" i="15" s="1"/>
  <c r="B5" i="15"/>
  <c r="H180" i="11"/>
  <c r="F5" i="15" s="1"/>
  <c r="B136" i="15"/>
  <c r="H311" i="11"/>
  <c r="F136" i="15" s="1"/>
  <c r="B205" i="15"/>
  <c r="H15" i="11"/>
  <c r="F205" i="15" s="1"/>
  <c r="B74" i="15"/>
  <c r="H249" i="11"/>
  <c r="F74" i="15" s="1"/>
  <c r="B251" i="15"/>
  <c r="H61" i="11"/>
  <c r="F251" i="15" s="1"/>
  <c r="B138" i="15"/>
  <c r="H313" i="11"/>
  <c r="F138" i="15" s="1"/>
  <c r="B145" i="15"/>
  <c r="H320" i="11"/>
  <c r="F145" i="15" s="1"/>
  <c r="B236" i="15"/>
  <c r="H46" i="11"/>
  <c r="F236" i="15" s="1"/>
  <c r="B157" i="15"/>
  <c r="H332" i="11"/>
  <c r="F157" i="15" s="1"/>
  <c r="B130" i="15"/>
  <c r="H305" i="11"/>
  <c r="F130" i="15" s="1"/>
  <c r="B219" i="15"/>
  <c r="H29" i="11"/>
  <c r="F219" i="15" s="1"/>
  <c r="B131" i="15"/>
  <c r="H306" i="11"/>
  <c r="F131" i="15" s="1"/>
  <c r="B240" i="15"/>
  <c r="H50" i="11"/>
  <c r="F240" i="15" s="1"/>
  <c r="B351" i="15"/>
  <c r="H161" i="11"/>
  <c r="F351" i="15" s="1"/>
  <c r="B97" i="15"/>
  <c r="H272" i="11"/>
  <c r="F97" i="15" s="1"/>
  <c r="B313" i="15"/>
  <c r="H123" i="11"/>
  <c r="F313" i="15" s="1"/>
  <c r="B127" i="15"/>
  <c r="H302" i="11"/>
  <c r="F127" i="15" s="1"/>
  <c r="B94" i="15"/>
  <c r="H269" i="11"/>
  <c r="F94" i="15" s="1"/>
  <c r="B37" i="15"/>
  <c r="H212" i="11"/>
  <c r="F37" i="15" s="1"/>
  <c r="B287" i="15"/>
  <c r="H97" i="11"/>
  <c r="F287" i="15" s="1"/>
  <c r="B20" i="15"/>
  <c r="H195" i="11"/>
  <c r="F20" i="15" s="1"/>
  <c r="B259" i="15"/>
  <c r="H69" i="11"/>
  <c r="F259" i="15" s="1"/>
  <c r="B77" i="15"/>
  <c r="H252" i="11"/>
  <c r="F77" i="15" s="1"/>
  <c r="B355" i="15"/>
  <c r="H165" i="11"/>
  <c r="F355" i="15" s="1"/>
  <c r="B304" i="15"/>
  <c r="H114" i="11"/>
  <c r="F304" i="15" s="1"/>
  <c r="B79" i="15"/>
  <c r="H254" i="11"/>
  <c r="F79" i="15" s="1"/>
  <c r="B306" i="15"/>
  <c r="H116" i="11"/>
  <c r="F306" i="15" s="1"/>
  <c r="B150" i="15"/>
  <c r="H325" i="11"/>
  <c r="F150" i="15" s="1"/>
  <c r="B288" i="15"/>
  <c r="H98" i="11"/>
  <c r="F288" i="15" s="1"/>
  <c r="B276" i="15"/>
  <c r="H86" i="11"/>
  <c r="F276" i="15" s="1"/>
  <c r="B53" i="15"/>
  <c r="H228" i="11"/>
  <c r="F53" i="15" s="1"/>
  <c r="B302" i="15"/>
  <c r="H112" i="11"/>
  <c r="F302" i="15" s="1"/>
  <c r="B239" i="15"/>
  <c r="H49" i="11"/>
  <c r="F239" i="15" s="1"/>
  <c r="B125" i="15"/>
  <c r="H300" i="11"/>
  <c r="F125" i="15" s="1"/>
  <c r="B61" i="15"/>
  <c r="H236" i="11"/>
  <c r="F61" i="15" s="1"/>
  <c r="B283" i="15"/>
  <c r="H93" i="11"/>
  <c r="F283" i="15" s="1"/>
  <c r="B216" i="15"/>
  <c r="H26" i="11"/>
  <c r="F216" i="15" s="1"/>
  <c r="B321" i="15"/>
  <c r="H131" i="11"/>
  <c r="F321" i="15" s="1"/>
  <c r="B295" i="15"/>
  <c r="H105" i="11"/>
  <c r="F295" i="15" s="1"/>
  <c r="B175" i="15"/>
  <c r="H350" i="11"/>
  <c r="F175" i="15" s="1"/>
  <c r="B90" i="15"/>
  <c r="H265" i="11"/>
  <c r="F90" i="15" s="1"/>
  <c r="B257" i="15"/>
  <c r="H67" i="11"/>
  <c r="F257" i="15" s="1"/>
  <c r="B326" i="15"/>
  <c r="H136" i="11"/>
  <c r="F326" i="15" s="1"/>
  <c r="B228" i="15"/>
  <c r="H38" i="11"/>
  <c r="F228" i="15" s="1"/>
  <c r="B361" i="15"/>
  <c r="H171" i="11"/>
  <c r="F361" i="15" s="1"/>
  <c r="B223" i="15"/>
  <c r="H33" i="11"/>
  <c r="F223" i="15" s="1"/>
  <c r="B280" i="15"/>
  <c r="H90" i="11"/>
  <c r="F280" i="15" s="1"/>
  <c r="B334" i="15"/>
  <c r="H144" i="11"/>
  <c r="F334" i="15" s="1"/>
  <c r="B298" i="15"/>
  <c r="H108" i="11"/>
  <c r="F298" i="15" s="1"/>
  <c r="F1" i="15"/>
  <c r="F366" i="15"/>
  <c r="B229" i="15"/>
  <c r="H39" i="11"/>
  <c r="F229" i="15" s="1"/>
  <c r="B242" i="15"/>
  <c r="H52" i="11"/>
  <c r="F242" i="15" s="1"/>
  <c r="B266" i="15"/>
  <c r="H76" i="11"/>
  <c r="F266" i="15" s="1"/>
  <c r="B40" i="15"/>
  <c r="H215" i="11"/>
  <c r="F40" i="15" s="1"/>
  <c r="B22" i="15"/>
  <c r="H197" i="11"/>
  <c r="F22" i="15" s="1"/>
  <c r="B241" i="15"/>
  <c r="H51" i="11"/>
  <c r="F241" i="15" s="1"/>
  <c r="B116" i="15"/>
  <c r="H291" i="11"/>
  <c r="F116" i="15" s="1"/>
  <c r="B113" i="15"/>
  <c r="H288" i="11"/>
  <c r="F113" i="15" s="1"/>
  <c r="B149" i="15"/>
  <c r="H324" i="11"/>
  <c r="F149" i="15" s="1"/>
  <c r="B337" i="15"/>
  <c r="H147" i="11"/>
  <c r="F337" i="15" s="1"/>
  <c r="B96" i="15"/>
  <c r="H271" i="11"/>
  <c r="F96" i="15" s="1"/>
  <c r="B267" i="15"/>
  <c r="H77" i="11"/>
  <c r="F267" i="15" s="1"/>
  <c r="B258" i="15"/>
  <c r="H68" i="11"/>
  <c r="F258" i="15" s="1"/>
  <c r="B343" i="15"/>
  <c r="H153" i="11"/>
  <c r="F343" i="15" s="1"/>
  <c r="B352" i="15"/>
  <c r="H162" i="11"/>
  <c r="F352" i="15" s="1"/>
  <c r="B163" i="15"/>
  <c r="H338" i="11"/>
  <c r="F163" i="15" s="1"/>
  <c r="B208" i="15"/>
  <c r="H18" i="11"/>
  <c r="F208" i="15" s="1"/>
  <c r="B262" i="15"/>
  <c r="H72" i="11"/>
  <c r="F262" i="15" s="1"/>
  <c r="B212" i="15"/>
  <c r="H22" i="11"/>
  <c r="F212" i="15" s="1"/>
  <c r="B170" i="15"/>
  <c r="H345" i="11"/>
  <c r="F170" i="15" s="1"/>
  <c r="B167" i="15"/>
  <c r="H342" i="11"/>
  <c r="F167" i="15" s="1"/>
  <c r="B84" i="15"/>
  <c r="H259" i="11"/>
  <c r="F84" i="15" s="1"/>
  <c r="B328" i="15"/>
  <c r="H138" i="11"/>
  <c r="F328" i="15" s="1"/>
  <c r="B273" i="15"/>
  <c r="H83" i="11"/>
  <c r="F273" i="15" s="1"/>
  <c r="B50" i="15"/>
  <c r="H225" i="11"/>
  <c r="F50" i="15" s="1"/>
  <c r="B35" i="15"/>
  <c r="H210" i="11"/>
  <c r="F35" i="15" s="1"/>
  <c r="B253" i="15"/>
  <c r="H63" i="11"/>
  <c r="F253" i="15" s="1"/>
  <c r="B81" i="15"/>
  <c r="H256" i="11"/>
  <c r="F81" i="15" s="1"/>
  <c r="B101" i="15"/>
  <c r="H276" i="11"/>
  <c r="F101" i="15" s="1"/>
  <c r="B124" i="15"/>
  <c r="H299" i="11"/>
  <c r="F124" i="15" s="1"/>
  <c r="B30" i="15"/>
  <c r="H205" i="11"/>
  <c r="F30" i="15" s="1"/>
  <c r="B83" i="15"/>
  <c r="H258" i="11"/>
  <c r="F83" i="15" s="1"/>
  <c r="B110" i="15"/>
  <c r="H285" i="11"/>
  <c r="F110" i="15" s="1"/>
  <c r="B342" i="15"/>
  <c r="H152" i="11"/>
  <c r="F342" i="15" s="1"/>
  <c r="B129" i="15"/>
  <c r="H304" i="11"/>
  <c r="F129" i="15" s="1"/>
  <c r="B211" i="15"/>
  <c r="H21" i="11"/>
  <c r="F211" i="15" s="1"/>
  <c r="B4" i="15"/>
  <c r="H179" i="11"/>
  <c r="F4" i="15" s="1"/>
  <c r="B17" i="15"/>
  <c r="H192" i="11"/>
  <c r="F17" i="15" s="1"/>
  <c r="B363" i="15"/>
  <c r="H173" i="11"/>
  <c r="F363" i="15" s="1"/>
  <c r="B105" i="15"/>
  <c r="H280" i="11"/>
  <c r="F105" i="15" s="1"/>
  <c r="B360" i="15"/>
  <c r="H170" i="11"/>
  <c r="F360" i="15" s="1"/>
  <c r="B114" i="15"/>
  <c r="H289" i="11"/>
  <c r="F114" i="15" s="1"/>
  <c r="B60" i="15"/>
  <c r="H235" i="11"/>
  <c r="F60" i="15" s="1"/>
  <c r="B141" i="15"/>
  <c r="H316" i="11"/>
  <c r="F141" i="15" s="1"/>
  <c r="B350" i="15"/>
  <c r="H160" i="11"/>
  <c r="F350" i="15" s="1"/>
  <c r="B19" i="15"/>
  <c r="H194" i="11"/>
  <c r="F19" i="15" s="1"/>
  <c r="B323" i="15"/>
  <c r="H133" i="11"/>
  <c r="F323" i="15" s="1"/>
  <c r="B263" i="15"/>
  <c r="H73" i="11"/>
  <c r="F263" i="15" s="1"/>
  <c r="B356" i="15"/>
  <c r="H166" i="11"/>
  <c r="F356" i="15" s="1"/>
  <c r="B301" i="15"/>
  <c r="H111" i="11"/>
  <c r="F301" i="15" s="1"/>
  <c r="B39" i="15"/>
  <c r="H214" i="11"/>
  <c r="F39" i="15" s="1"/>
  <c r="B284" i="15"/>
  <c r="H94" i="11"/>
  <c r="F284" i="15" s="1"/>
  <c r="B245" i="15"/>
  <c r="H55" i="11"/>
  <c r="F245" i="15" s="1"/>
  <c r="B123" i="15"/>
  <c r="H298" i="11"/>
  <c r="F123" i="15" s="1"/>
  <c r="B281" i="15"/>
  <c r="H91" i="11"/>
  <c r="F281" i="15" s="1"/>
  <c r="B293" i="15"/>
  <c r="H103" i="11"/>
  <c r="F293" i="15" s="1"/>
  <c r="B324" i="15"/>
  <c r="H134" i="11"/>
  <c r="F324" i="15" s="1"/>
  <c r="B210" i="15"/>
  <c r="H20" i="11"/>
  <c r="F210" i="15" s="1"/>
  <c r="B365" i="15"/>
  <c r="H175" i="11"/>
  <c r="F365" i="15" s="1"/>
  <c r="B286" i="15"/>
  <c r="H96" i="11"/>
  <c r="F286" i="15" s="1"/>
  <c r="B16" i="15"/>
  <c r="H191" i="11"/>
  <c r="F16" i="15" s="1"/>
  <c r="B329" i="15"/>
  <c r="H139" i="11"/>
  <c r="F329" i="15" s="1"/>
  <c r="B98" i="15"/>
  <c r="H273" i="11"/>
  <c r="F98" i="15" s="1"/>
  <c r="B93" i="15"/>
  <c r="H268" i="11"/>
  <c r="F93" i="15" s="1"/>
  <c r="B221" i="15"/>
  <c r="H31" i="11"/>
  <c r="F221" i="15" s="1"/>
  <c r="B70" i="15"/>
  <c r="H245" i="11"/>
  <c r="F70" i="15" s="1"/>
  <c r="B305" i="15"/>
  <c r="H115" i="11"/>
  <c r="F305" i="15" s="1"/>
  <c r="B10" i="15"/>
  <c r="H185" i="11"/>
  <c r="F10" i="15" s="1"/>
  <c r="B153" i="15"/>
  <c r="H328" i="11"/>
  <c r="F153" i="15" s="1"/>
  <c r="B237" i="15"/>
  <c r="H47" i="11"/>
  <c r="F237" i="15" s="1"/>
  <c r="B27" i="15"/>
  <c r="H202" i="11"/>
  <c r="F27" i="15" s="1"/>
  <c r="B265" i="15"/>
  <c r="H75" i="11"/>
  <c r="F265" i="15" s="1"/>
  <c r="B247" i="15"/>
  <c r="H57" i="11"/>
  <c r="F247" i="15" s="1"/>
  <c r="B44" i="15"/>
  <c r="H219" i="11"/>
  <c r="F44" i="15" s="1"/>
  <c r="B357" i="15"/>
  <c r="H167" i="11"/>
  <c r="F357" i="15" s="1"/>
  <c r="B87" i="15"/>
  <c r="H262" i="11"/>
  <c r="F87" i="15" s="1"/>
  <c r="B255" i="15"/>
  <c r="H65" i="11"/>
  <c r="F255" i="15" s="1"/>
  <c r="B64" i="15"/>
  <c r="H239" i="11"/>
  <c r="F64" i="15" s="1"/>
  <c r="B303" i="15"/>
  <c r="H113" i="11"/>
  <c r="F303" i="15" s="1"/>
  <c r="B224" i="15"/>
  <c r="H34" i="11"/>
  <c r="F224" i="15" s="1"/>
  <c r="B322" i="15"/>
  <c r="H132" i="11"/>
  <c r="F322" i="15" s="1"/>
  <c r="B89" i="15"/>
  <c r="H264" i="11"/>
  <c r="F89" i="15" s="1"/>
  <c r="B299" i="15"/>
  <c r="H109" i="11"/>
  <c r="F299" i="15" s="1"/>
  <c r="B139" i="15"/>
  <c r="H314" i="11"/>
  <c r="F139" i="15" s="1"/>
  <c r="B359" i="15"/>
  <c r="H169" i="11"/>
  <c r="F359" i="15" s="1"/>
  <c r="B282" i="15"/>
  <c r="H92" i="11"/>
  <c r="F282" i="15" s="1"/>
  <c r="B348" i="15"/>
  <c r="H158" i="11"/>
  <c r="F348" i="15" s="1"/>
  <c r="B154" i="15"/>
  <c r="H329" i="11"/>
  <c r="F154" i="15" s="1"/>
  <c r="B100" i="15"/>
  <c r="H275" i="11"/>
  <c r="F100" i="15" s="1"/>
  <c r="B218" i="15"/>
  <c r="H28" i="11"/>
  <c r="F218" i="15" s="1"/>
  <c r="B3" i="15"/>
  <c r="H178" i="11"/>
  <c r="F3" i="15" s="1"/>
  <c r="B25" i="15"/>
  <c r="H200" i="11"/>
  <c r="F25" i="15" s="1"/>
  <c r="B230" i="15"/>
  <c r="H40" i="11"/>
  <c r="F230" i="15" s="1"/>
  <c r="B172" i="15"/>
  <c r="H347" i="11"/>
  <c r="F172" i="15" s="1"/>
  <c r="B327" i="15"/>
  <c r="H137" i="11"/>
  <c r="F327" i="15" s="1"/>
  <c r="B231" i="15"/>
  <c r="H41" i="11"/>
  <c r="F231" i="15" s="1"/>
  <c r="B9" i="15"/>
  <c r="H184" i="11"/>
  <c r="F9" i="15" s="1"/>
  <c r="B72" i="15"/>
  <c r="H247" i="11"/>
  <c r="F72" i="15" s="1"/>
  <c r="B341" i="15"/>
  <c r="H151" i="11"/>
  <c r="F341" i="15" s="1"/>
  <c r="B269" i="15"/>
  <c r="H79" i="11"/>
  <c r="F269" i="15" s="1"/>
  <c r="B65" i="15"/>
  <c r="H240" i="11"/>
  <c r="F65" i="15" s="1"/>
  <c r="B66" i="15"/>
  <c r="H241" i="11"/>
  <c r="F66" i="15" s="1"/>
  <c r="B118" i="15"/>
  <c r="H293" i="11"/>
  <c r="F118" i="15" s="1"/>
  <c r="B56" i="15"/>
  <c r="H231" i="11"/>
  <c r="F56" i="15" s="1"/>
  <c r="B36" i="15"/>
  <c r="H211" i="11"/>
  <c r="F36" i="15" s="1"/>
  <c r="B274" i="15"/>
  <c r="H84" i="11"/>
  <c r="F274" i="15" s="1"/>
  <c r="B256" i="15"/>
  <c r="H66" i="11"/>
  <c r="F256" i="15" s="1"/>
  <c r="B58" i="15"/>
  <c r="H233" i="11"/>
  <c r="F58" i="15" s="1"/>
  <c r="B332" i="15"/>
  <c r="H142" i="11"/>
  <c r="F332" i="15" s="1"/>
  <c r="B335" i="15"/>
  <c r="H145" i="11"/>
  <c r="F335" i="15" s="1"/>
  <c r="B91" i="15"/>
  <c r="H266" i="11"/>
  <c r="F91" i="15" s="1"/>
  <c r="B7" i="15"/>
  <c r="H182" i="11"/>
  <c r="F7" i="15" s="1"/>
  <c r="B338" i="15"/>
  <c r="H148" i="11"/>
  <c r="F338" i="15" s="1"/>
  <c r="B233" i="15"/>
  <c r="H43" i="11"/>
  <c r="F233" i="15" s="1"/>
  <c r="B220" i="15"/>
  <c r="H30" i="11"/>
  <c r="F220" i="15" s="1"/>
  <c r="B225" i="15"/>
  <c r="H35" i="11"/>
  <c r="F225" i="15" s="1"/>
  <c r="B57" i="15"/>
  <c r="H232" i="11"/>
  <c r="F57" i="15" s="1"/>
  <c r="B52" i="15"/>
  <c r="H227" i="11"/>
  <c r="F52" i="15" s="1"/>
  <c r="B176" i="15"/>
  <c r="H351" i="11"/>
  <c r="F176" i="15" s="1"/>
  <c r="B95" i="15"/>
  <c r="H270" i="11"/>
  <c r="F95" i="15" s="1"/>
  <c r="B214" i="15"/>
  <c r="H24" i="11"/>
  <c r="F214" i="15" s="1"/>
  <c r="B132" i="15"/>
  <c r="H307" i="11"/>
  <c r="F132" i="15" s="1"/>
  <c r="B249" i="15"/>
  <c r="H59" i="11"/>
  <c r="F249" i="15" s="1"/>
  <c r="B21" i="15"/>
  <c r="H196" i="11"/>
  <c r="F21" i="15" s="1"/>
  <c r="B23" i="15"/>
  <c r="H198" i="11"/>
  <c r="F23" i="15" s="1"/>
  <c r="B92" i="15"/>
  <c r="H267" i="11"/>
  <c r="F92" i="15" s="1"/>
  <c r="B215" i="15"/>
  <c r="H25" i="11"/>
  <c r="F215" i="15" s="1"/>
  <c r="B151" i="15"/>
  <c r="H326" i="11"/>
  <c r="F151" i="15" s="1"/>
  <c r="B345" i="15"/>
  <c r="H155" i="11"/>
  <c r="F345" i="15" s="1"/>
  <c r="B69" i="15"/>
  <c r="H244" i="11"/>
  <c r="F69" i="15" s="1"/>
  <c r="B268" i="15"/>
  <c r="H78" i="11"/>
  <c r="F268" i="15" s="1"/>
  <c r="B160" i="15"/>
  <c r="H335" i="11"/>
  <c r="F160" i="15" s="1"/>
  <c r="B140" i="15"/>
  <c r="H315" i="11"/>
  <c r="F140" i="15" s="1"/>
  <c r="B147" i="15"/>
  <c r="H322" i="11"/>
  <c r="F147" i="15" s="1"/>
  <c r="B8" i="15"/>
  <c r="H183" i="11"/>
  <c r="F8" i="15" s="1"/>
  <c r="B28" i="15"/>
  <c r="H203" i="11"/>
  <c r="F28" i="15" s="1"/>
  <c r="B102" i="15"/>
  <c r="H277" i="11"/>
  <c r="F102" i="15" s="1"/>
  <c r="B362" i="15"/>
  <c r="H172" i="11"/>
  <c r="F362" i="15" s="1"/>
  <c r="B48" i="15"/>
  <c r="H223" i="11"/>
  <c r="F48" i="15" s="1"/>
  <c r="B246" i="15"/>
  <c r="H56" i="11"/>
  <c r="F246" i="15" s="1"/>
  <c r="B250" i="15"/>
  <c r="H60" i="11"/>
  <c r="F250" i="15" s="1"/>
  <c r="B59" i="15"/>
  <c r="H234" i="11"/>
  <c r="F59" i="15" s="1"/>
  <c r="B46" i="15"/>
  <c r="H221" i="11"/>
  <c r="F46" i="15" s="1"/>
  <c r="B330" i="15"/>
  <c r="H140" i="11"/>
  <c r="F330" i="15" s="1"/>
  <c r="B146" i="15"/>
  <c r="H321" i="11"/>
  <c r="F146" i="15" s="1"/>
  <c r="B207" i="15"/>
  <c r="H17" i="11"/>
  <c r="F207" i="15" s="1"/>
  <c r="B275" i="15"/>
  <c r="H85" i="11"/>
  <c r="F275" i="15" s="1"/>
  <c r="B117" i="15"/>
  <c r="H292" i="11"/>
  <c r="F117" i="15" s="1"/>
  <c r="B62" i="15"/>
  <c r="H237" i="11"/>
  <c r="F62" i="15" s="1"/>
  <c r="B317" i="15"/>
  <c r="H127" i="11"/>
  <c r="F317" i="15" s="1"/>
  <c r="B47" i="15"/>
  <c r="H222" i="11"/>
  <c r="F47" i="15" s="1"/>
  <c r="B122" i="15"/>
  <c r="H297" i="11"/>
  <c r="F122" i="15" s="1"/>
  <c r="B270" i="15"/>
  <c r="H80" i="11"/>
  <c r="F270" i="15" s="1"/>
  <c r="B49" i="15"/>
  <c r="H224" i="11"/>
  <c r="F49" i="15" s="1"/>
  <c r="B289" i="15"/>
  <c r="H99" i="11"/>
  <c r="F289" i="15" s="1"/>
  <c r="B168" i="15"/>
  <c r="H343" i="11"/>
  <c r="F168" i="15" s="1"/>
  <c r="B297" i="15"/>
  <c r="H107" i="11"/>
  <c r="F297" i="15" s="1"/>
  <c r="B331" i="15"/>
  <c r="H141" i="11"/>
  <c r="F331" i="15" s="1"/>
  <c r="B18" i="15"/>
  <c r="H193" i="11"/>
  <c r="F18" i="15" s="1"/>
  <c r="B171" i="15"/>
  <c r="H346" i="11"/>
  <c r="F171" i="15" s="1"/>
  <c r="B248" i="15"/>
  <c r="H58" i="11"/>
  <c r="F248" i="15" s="1"/>
  <c r="B128" i="15"/>
  <c r="H303" i="11"/>
  <c r="F128" i="15" s="1"/>
  <c r="B174" i="15"/>
  <c r="H349" i="11"/>
  <c r="F174" i="15" s="1"/>
  <c r="B319" i="15"/>
  <c r="H129" i="11"/>
  <c r="F319" i="15" s="1"/>
  <c r="B43" i="15"/>
  <c r="H218" i="11"/>
  <c r="F43" i="15" s="1"/>
  <c r="B111" i="15"/>
  <c r="H286" i="11"/>
  <c r="F111" i="15" s="1"/>
  <c r="B296" i="15"/>
  <c r="H106" i="11"/>
  <c r="F296" i="15" s="1"/>
  <c r="B99" i="15"/>
  <c r="H274" i="11"/>
  <c r="F99" i="15" s="1"/>
  <c r="B292" i="15"/>
  <c r="H102" i="11"/>
  <c r="F292" i="15" s="1"/>
  <c r="B339" i="15"/>
  <c r="H149" i="11"/>
  <c r="F339" i="15" s="1"/>
  <c r="B67" i="15"/>
  <c r="H242" i="11"/>
  <c r="F67" i="15" s="1"/>
  <c r="B152" i="15"/>
  <c r="H327" i="11"/>
  <c r="F152" i="15" s="1"/>
  <c r="B344" i="15"/>
  <c r="H154" i="11"/>
  <c r="F344" i="15" s="1"/>
  <c r="B143" i="15"/>
  <c r="H318" i="11"/>
  <c r="F143" i="15" s="1"/>
  <c r="B2" i="15"/>
  <c r="H177" i="11"/>
  <c r="F2" i="15" s="1"/>
  <c r="B51" i="15"/>
  <c r="H226" i="11"/>
  <c r="F51" i="15" s="1"/>
  <c r="B234" i="15"/>
  <c r="H44" i="11"/>
  <c r="F234" i="15" s="1"/>
  <c r="B290" i="15"/>
  <c r="H100" i="11"/>
  <c r="F290" i="15" s="1"/>
  <c r="B364" i="15"/>
  <c r="H174" i="11"/>
  <c r="F364" i="15" s="1"/>
  <c r="B271" i="15"/>
  <c r="H81" i="11"/>
  <c r="F271" i="15" s="1"/>
  <c r="B272" i="15"/>
  <c r="H82" i="11"/>
  <c r="F272" i="15" s="1"/>
  <c r="B41" i="15"/>
  <c r="H216" i="11"/>
  <c r="F41" i="15" s="1"/>
  <c r="B308" i="15"/>
  <c r="H118" i="11"/>
  <c r="F308" i="15" s="1"/>
  <c r="B6" i="15"/>
  <c r="H181" i="11"/>
  <c r="F6" i="15" s="1"/>
  <c r="B232" i="15"/>
  <c r="H42" i="11"/>
  <c r="F232" i="15" s="1"/>
  <c r="B115" i="15"/>
  <c r="H290" i="11"/>
  <c r="F115" i="15" s="1"/>
  <c r="B340" i="15"/>
  <c r="H150" i="11"/>
  <c r="F340" i="15" s="1"/>
  <c r="B75" i="15"/>
  <c r="H250" i="11"/>
  <c r="F75" i="15" s="1"/>
  <c r="B148" i="15"/>
  <c r="H323" i="11"/>
  <c r="F148" i="15" s="1"/>
  <c r="B291" i="15"/>
  <c r="H101" i="11"/>
  <c r="F291" i="15" s="1"/>
  <c r="B309" i="15"/>
  <c r="H119" i="11"/>
  <c r="F309" i="15" s="1"/>
  <c r="B244" i="15"/>
  <c r="H54" i="11"/>
  <c r="F244" i="15" s="1"/>
  <c r="B38" i="15"/>
  <c r="H213" i="11"/>
  <c r="F38" i="15" s="1"/>
  <c r="B104" i="15"/>
  <c r="H279" i="11"/>
  <c r="F104" i="15" s="1"/>
  <c r="B206" i="15"/>
  <c r="H16" i="11"/>
  <c r="F206" i="15" s="1"/>
  <c r="B159" i="15"/>
  <c r="H334" i="11"/>
  <c r="F159" i="15" s="1"/>
  <c r="B300" i="15"/>
  <c r="H110" i="11"/>
  <c r="F300" i="15" s="1"/>
  <c r="B217" i="15"/>
  <c r="H27" i="11"/>
  <c r="F217" i="15" s="1"/>
  <c r="B80" i="15"/>
  <c r="H255" i="11"/>
  <c r="F80" i="15" s="1"/>
  <c r="B33" i="15"/>
  <c r="H208" i="11"/>
  <c r="F33" i="15" s="1"/>
  <c r="B14" i="15"/>
  <c r="H189" i="11"/>
  <c r="F14" i="15" s="1"/>
  <c r="B277" i="15"/>
  <c r="H87" i="11"/>
  <c r="F277" i="15" s="1"/>
  <c r="B252" i="15"/>
  <c r="H62" i="11"/>
  <c r="F252" i="15" s="1"/>
  <c r="B278" i="15"/>
  <c r="H88" i="11"/>
  <c r="F278" i="15" s="1"/>
  <c r="B15" i="15"/>
  <c r="H190" i="11"/>
  <c r="F15" i="15" s="1"/>
  <c r="B307" i="15"/>
  <c r="H117" i="11"/>
  <c r="F307" i="15" s="1"/>
  <c r="B213" i="15"/>
  <c r="H23" i="11"/>
  <c r="F213" i="15" s="1"/>
  <c r="B203" i="15"/>
  <c r="H13" i="11"/>
  <c r="F203" i="15" s="1"/>
  <c r="B45" i="15"/>
  <c r="H220" i="11"/>
  <c r="F45" i="15" s="1"/>
  <c r="B126" i="15"/>
  <c r="H301" i="11"/>
  <c r="F126" i="15" s="1"/>
  <c r="B55" i="15"/>
  <c r="H230" i="11"/>
  <c r="F55" i="15" s="1"/>
  <c r="B106" i="15"/>
  <c r="H281" i="11"/>
  <c r="F106" i="15" s="1"/>
  <c r="B137" i="15"/>
  <c r="H312" i="11"/>
  <c r="F137" i="15" s="1"/>
  <c r="B108" i="15"/>
  <c r="H283" i="11"/>
  <c r="F108" i="15" s="1"/>
  <c r="B325" i="15"/>
  <c r="H135" i="11"/>
  <c r="F325" i="15" s="1"/>
  <c r="B294" i="15"/>
  <c r="H104" i="11"/>
  <c r="F294" i="15" s="1"/>
  <c r="B204" i="15"/>
  <c r="H14" i="11"/>
  <c r="F204" i="15" s="1"/>
  <c r="B85" i="15"/>
  <c r="H260" i="11"/>
  <c r="F85" i="15" s="1"/>
  <c r="B63" i="15"/>
  <c r="H238" i="11"/>
  <c r="F63" i="15" s="1"/>
  <c r="B142" i="15"/>
  <c r="H317" i="11"/>
  <c r="F142" i="15" s="1"/>
  <c r="B349" i="15"/>
  <c r="H159" i="11"/>
  <c r="F349" i="15" s="1"/>
  <c r="B353" i="15"/>
  <c r="H163" i="11"/>
  <c r="F353" i="15" s="1"/>
  <c r="B261" i="15"/>
  <c r="H71" i="11"/>
  <c r="F261" i="15" s="1"/>
  <c r="B336" i="15"/>
  <c r="H146" i="11"/>
  <c r="F336" i="15" s="1"/>
  <c r="B34" i="15"/>
  <c r="H209" i="11"/>
  <c r="F34" i="15" s="1"/>
  <c r="B333" i="15"/>
  <c r="H143" i="11"/>
  <c r="F333" i="15" s="1"/>
  <c r="B173" i="15"/>
  <c r="H348" i="11"/>
  <c r="F173" i="15" s="1"/>
  <c r="B238" i="15"/>
  <c r="H48" i="11"/>
  <c r="F238" i="15" s="1"/>
  <c r="B109" i="15"/>
  <c r="H284" i="11"/>
  <c r="F109" i="15" s="1"/>
  <c r="B82" i="15"/>
  <c r="H257" i="11"/>
  <c r="F82" i="15" s="1"/>
  <c r="B156" i="15"/>
  <c r="H331" i="11"/>
  <c r="F156" i="15" s="1"/>
  <c r="B320" i="15"/>
  <c r="H130" i="11"/>
  <c r="F320" i="15" s="1"/>
  <c r="B366" i="15"/>
  <c r="B1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0wner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Ingrese el nombre de la localidad</t>
        </r>
      </text>
    </comment>
    <comment ref="B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Ingrese la latitud de la localidad en grados, minutos y segundos</t>
        </r>
      </text>
    </comment>
    <comment ref="B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Ingrese "S" para localidades del hemisferio sur y "N" para localidades del hemisferio norte</t>
        </r>
      </text>
    </comment>
    <comment ref="B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Ingresar la unidad elegida:
1 </t>
        </r>
        <r>
          <rPr>
            <sz val="9"/>
            <color indexed="81"/>
            <rFont val="Tahoma"/>
            <family val="2"/>
          </rPr>
          <t xml:space="preserve">para cal/cm2 min
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para MJ/m2 dia
</t>
        </r>
        <r>
          <rPr>
            <b/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Tahoma"/>
            <family val="2"/>
          </rPr>
          <t xml:space="preserve"> para W/m2
</t>
        </r>
        <r>
          <rPr>
            <b/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Tahoma"/>
            <family val="2"/>
          </rPr>
          <t xml:space="preserve"> para mm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María Elena Fernández Long</author>
  </authors>
  <commentList>
    <comment ref="H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Ingresar la unidad elegida:
1 </t>
        </r>
        <r>
          <rPr>
            <sz val="9"/>
            <color indexed="81"/>
            <rFont val="Tahoma"/>
            <family val="2"/>
          </rPr>
          <t>para cal/cm2 min</t>
        </r>
        <r>
          <rPr>
            <b/>
            <sz val="9"/>
            <color indexed="81"/>
            <rFont val="Tahoma"/>
            <family val="2"/>
          </rPr>
          <t xml:space="preserve">
2 </t>
        </r>
        <r>
          <rPr>
            <sz val="9"/>
            <color indexed="81"/>
            <rFont val="Tahoma"/>
            <family val="2"/>
          </rPr>
          <t>para MJ/m2 dia</t>
        </r>
        <r>
          <rPr>
            <b/>
            <sz val="9"/>
            <color indexed="81"/>
            <rFont val="Tahoma"/>
            <family val="2"/>
          </rPr>
          <t xml:space="preserve">
3 </t>
        </r>
        <r>
          <rPr>
            <sz val="9"/>
            <color indexed="81"/>
            <rFont val="Tahoma"/>
            <family val="2"/>
          </rPr>
          <t>para W/m2</t>
        </r>
        <r>
          <rPr>
            <b/>
            <sz val="9"/>
            <color indexed="81"/>
            <rFont val="Tahoma"/>
            <family val="2"/>
          </rPr>
          <t xml:space="preserve">
4 </t>
        </r>
        <r>
          <rPr>
            <sz val="9"/>
            <color indexed="81"/>
            <rFont val="Tahoma"/>
            <family val="2"/>
          </rPr>
          <t>para mm</t>
        </r>
      </text>
    </comment>
    <comment ref="K1" authorId="0" shapeId="0" xr:uid="{00000000-0006-0000-0200-000002000000}">
      <text>
        <r>
          <rPr>
            <sz val="9"/>
            <color indexed="81"/>
            <rFont val="Tahoma"/>
            <family val="2"/>
          </rPr>
          <t>Constante para pasaje de unidades según se elija en la celda anterior</t>
        </r>
      </text>
    </comment>
    <comment ref="G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Angulo horario de la salida del Sol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0wner</author>
    <author>Mele</author>
  </authors>
  <commentList>
    <comment ref="D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Heliofanía Astronómica (HA) en horas</t>
        </r>
      </text>
    </comment>
    <comment ref="E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Fotoperíodo (F) en horas</t>
        </r>
      </text>
    </comment>
    <comment ref="F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Radiación Astronómica (RA)</t>
        </r>
      </text>
    </comment>
    <comment ref="G3" authorId="1" shapeId="0" xr:uid="{0CCE1A57-2157-462B-BBCE-B35358238194}">
      <text>
        <r>
          <rPr>
            <b/>
            <sz val="9"/>
            <color indexed="81"/>
            <rFont val="Tahoma"/>
            <family val="2"/>
          </rPr>
          <t xml:space="preserve">Heliofanía Efectiva (HEf)
</t>
        </r>
      </text>
    </comment>
    <comment ref="H3" authorId="1" shapeId="0" xr:uid="{F076D87C-DB77-4732-806B-94DD01C977B7}">
      <text>
        <r>
          <rPr>
            <b/>
            <sz val="9"/>
            <color indexed="81"/>
            <rFont val="Tahoma"/>
            <family val="2"/>
          </rPr>
          <t>Radiación Global (RG)</t>
        </r>
      </text>
    </comment>
    <comment ref="J6" authorId="1" shapeId="0" xr:uid="{BEA318D5-C6D3-4407-AD92-A152EFE05157}">
      <text>
        <r>
          <rPr>
            <sz val="9"/>
            <color indexed="81"/>
            <rFont val="Tahoma"/>
            <family val="2"/>
          </rPr>
          <t xml:space="preserve">Coeficientes a y b de Ångström-Prescott
</t>
        </r>
      </text>
    </comment>
  </commentList>
</comments>
</file>

<file path=xl/sharedStrings.xml><?xml version="1.0" encoding="utf-8"?>
<sst xmlns="http://schemas.openxmlformats.org/spreadsheetml/2006/main" count="123" uniqueCount="76">
  <si>
    <t>Mes</t>
  </si>
  <si>
    <t>Día</t>
  </si>
  <si>
    <t>Lat [rad]</t>
  </si>
  <si>
    <t>Long [rad]</t>
  </si>
  <si>
    <t>Juliano</t>
  </si>
  <si>
    <t>HA</t>
  </si>
  <si>
    <t>Fotop</t>
  </si>
  <si>
    <t xml:space="preserve"> d </t>
  </si>
  <si>
    <t>(rad)</t>
  </si>
  <si>
    <t>Hs</t>
  </si>
  <si>
    <t>RA</t>
  </si>
  <si>
    <t>Cte. Solar (cal/cm2 min)</t>
  </si>
  <si>
    <t xml:space="preserve">cal/cm2 min  (1) </t>
  </si>
  <si>
    <t xml:space="preserve">MJ/m2 dia (2) </t>
  </si>
  <si>
    <t>W/m2 (3)</t>
  </si>
  <si>
    <t xml:space="preserve"> mm (4)</t>
  </si>
  <si>
    <t>Lat (')</t>
  </si>
  <si>
    <t>Lat (°)</t>
  </si>
  <si>
    <t>Hemisferio</t>
  </si>
  <si>
    <t>Cte. Solar (MJ/m2 min)</t>
  </si>
  <si>
    <t>Cte. Solar (W/m2)</t>
  </si>
  <si>
    <t>dr</t>
  </si>
  <si>
    <r>
      <t>w</t>
    </r>
    <r>
      <rPr>
        <vertAlign val="subscript"/>
        <sz val="11"/>
        <color theme="1"/>
        <rFont val="Calibri"/>
        <family val="2"/>
        <scheme val="minor"/>
      </rPr>
      <t>s</t>
    </r>
  </si>
  <si>
    <r>
      <t xml:space="preserve">s  </t>
    </r>
    <r>
      <rPr>
        <sz val="11"/>
        <color theme="1"/>
        <rFont val="Calibri"/>
        <family val="2"/>
        <scheme val="minor"/>
      </rPr>
      <t>(cal/cm2 °K4 min)</t>
    </r>
  </si>
  <si>
    <r>
      <t xml:space="preserve">s  </t>
    </r>
    <r>
      <rPr>
        <sz val="11"/>
        <color theme="1"/>
        <rFont val="Calibri"/>
        <family val="2"/>
        <scheme val="minor"/>
      </rPr>
      <t>(MJ/m2 °k4 dia)</t>
    </r>
  </si>
  <si>
    <r>
      <t xml:space="preserve">s  </t>
    </r>
    <r>
      <rPr>
        <sz val="11"/>
        <color theme="1"/>
        <rFont val="Calibri"/>
        <family val="2"/>
        <scheme val="minor"/>
      </rPr>
      <t>(cal/cm2 °K4 dia)</t>
    </r>
  </si>
  <si>
    <r>
      <t xml:space="preserve">s  </t>
    </r>
    <r>
      <rPr>
        <sz val="11"/>
        <color theme="1"/>
        <rFont val="Calibri"/>
        <family val="2"/>
        <scheme val="minor"/>
      </rPr>
      <t>(W/m2 °K4)</t>
    </r>
  </si>
  <si>
    <r>
      <t xml:space="preserve">s  </t>
    </r>
    <r>
      <rPr>
        <sz val="11"/>
        <color theme="1"/>
        <rFont val="Calibri"/>
        <family val="2"/>
        <scheme val="minor"/>
      </rPr>
      <t>(MJ/m2 °k4 min})</t>
    </r>
  </si>
  <si>
    <t>(hs)</t>
  </si>
  <si>
    <t>Latitud</t>
  </si>
  <si>
    <t>Cátedra de Climatología y Fenología Agrícolas</t>
  </si>
  <si>
    <t>Facultad de Agonómía - Universidad de Buenos Aires (FAUBA)</t>
  </si>
  <si>
    <t>Nombre</t>
  </si>
  <si>
    <t>Fernández Long María Elena, Hurtado Rafael</t>
  </si>
  <si>
    <t>Lat ('')</t>
  </si>
  <si>
    <t xml:space="preserve">Latitud </t>
  </si>
  <si>
    <t>Unidades:</t>
  </si>
  <si>
    <t>F</t>
  </si>
  <si>
    <t>Fecha</t>
  </si>
  <si>
    <t xml:space="preserve">Planilla de cálculo de variables astronómicas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</si>
  <si>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</si>
  <si>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</si>
  <si>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</si>
  <si>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</si>
  <si>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</si>
  <si>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</si>
  <si>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</si>
  <si>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</si>
  <si>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</si>
  <si>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</si>
  <si>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</si>
  <si>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</si>
  <si>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Horas</t>
  </si>
  <si>
    <t>Declinación</t>
  </si>
  <si>
    <t>Hora</t>
  </si>
  <si>
    <t xml:space="preserve">Altura del Sol (grados) </t>
  </si>
  <si>
    <t>para el día 21 de cada mes</t>
  </si>
  <si>
    <t>Hef</t>
  </si>
  <si>
    <t xml:space="preserve">RG </t>
  </si>
  <si>
    <t>Coef de Ångström-Prescott</t>
  </si>
  <si>
    <t>a</t>
  </si>
  <si>
    <t>b</t>
  </si>
  <si>
    <t xml:space="preserve">Ingresando los datos de heliofanía efectiva (Hef) podrá obtener la </t>
  </si>
  <si>
    <t>radiación global (RG) estimada por la ecuación de Ångström-Prescott</t>
  </si>
  <si>
    <r>
      <t xml:space="preserve">En las hojas  </t>
    </r>
    <r>
      <rPr>
        <b/>
        <sz val="16"/>
        <color theme="1"/>
        <rFont val="Calibri"/>
        <family val="2"/>
        <scheme val="minor"/>
      </rPr>
      <t xml:space="preserve">"Gráficos" </t>
    </r>
    <r>
      <rPr>
        <sz val="16"/>
        <color theme="1"/>
        <rFont val="Calibri"/>
        <family val="2"/>
        <scheme val="minor"/>
      </rPr>
      <t>encontrará las figuras correspondientes.</t>
    </r>
  </si>
  <si>
    <r>
      <t>Ingrese en la hoja</t>
    </r>
    <r>
      <rPr>
        <sz val="16"/>
        <color rgb="FF0081E2"/>
        <rFont val="Calibri"/>
        <family val="2"/>
        <scheme val="minor"/>
      </rPr>
      <t xml:space="preserve"> </t>
    </r>
    <r>
      <rPr>
        <b/>
        <sz val="16"/>
        <color rgb="FF0965FB"/>
        <rFont val="Calibri"/>
        <family val="2"/>
        <scheme val="minor"/>
      </rPr>
      <t>"Datos"</t>
    </r>
    <r>
      <rPr>
        <sz val="16"/>
        <color theme="1"/>
        <rFont val="Calibri"/>
        <family val="2"/>
        <scheme val="minor"/>
      </rPr>
      <t xml:space="preserve"> la latitud del lugar.</t>
    </r>
  </si>
  <si>
    <r>
      <t xml:space="preserve">En la hoja </t>
    </r>
    <r>
      <rPr>
        <b/>
        <sz val="16"/>
        <color rgb="FF007E39"/>
        <rFont val="Calibri"/>
        <family val="2"/>
        <scheme val="minor"/>
      </rPr>
      <t>"Resultados"</t>
    </r>
    <r>
      <rPr>
        <sz val="16"/>
        <color theme="1"/>
        <rFont val="Calibri"/>
        <family val="2"/>
        <scheme val="minor"/>
      </rPr>
      <t xml:space="preserve"> se presentan las variables calculadas y los datos para la estimación de la RG:  </t>
    </r>
  </si>
  <si>
    <r>
      <t xml:space="preserve">3.  </t>
    </r>
    <r>
      <rPr>
        <b/>
        <i/>
        <u/>
        <sz val="12"/>
        <color theme="6" tint="-0.499984740745262"/>
        <rFont val="Calibri"/>
        <family val="2"/>
        <scheme val="minor"/>
      </rPr>
      <t>Radiación Astronómica</t>
    </r>
    <r>
      <rPr>
        <sz val="12"/>
        <color theme="1"/>
        <rFont val="Calibri"/>
        <family val="2"/>
        <scheme val="minor"/>
      </rPr>
      <t xml:space="preserve"> (también llamada radiación extraterrestre).</t>
    </r>
  </si>
  <si>
    <r>
      <t xml:space="preserve">5.  </t>
    </r>
    <r>
      <rPr>
        <b/>
        <i/>
        <u/>
        <sz val="12"/>
        <color theme="6" tint="-0.499984740745262"/>
        <rFont val="Calibri"/>
        <family val="2"/>
        <scheme val="minor"/>
      </rPr>
      <t>Radiación Global</t>
    </r>
    <r>
      <rPr>
        <sz val="12"/>
        <color theme="1"/>
        <rFont val="Calibri"/>
        <family val="2"/>
        <scheme val="minor"/>
      </rPr>
      <t xml:space="preserve"> (también llamada radiación solar).</t>
    </r>
  </si>
  <si>
    <r>
      <t>1.</t>
    </r>
    <r>
      <rPr>
        <b/>
        <i/>
        <sz val="12"/>
        <color theme="1"/>
        <rFont val="Calibri"/>
        <family val="2"/>
        <scheme val="minor"/>
      </rPr>
      <t xml:space="preserve">  </t>
    </r>
    <r>
      <rPr>
        <b/>
        <i/>
        <u/>
        <sz val="12"/>
        <color theme="6" tint="-0.499984740745262"/>
        <rFont val="Calibri"/>
        <family val="2"/>
        <scheme val="minor"/>
      </rPr>
      <t>Heliofanía Astronómica</t>
    </r>
    <r>
      <rPr>
        <sz val="12"/>
        <color theme="1"/>
        <rFont val="Calibri"/>
        <family val="2"/>
        <scheme val="minor"/>
      </rPr>
      <t xml:space="preserve"> (o duración del día).</t>
    </r>
  </si>
  <si>
    <r>
      <t>2.</t>
    </r>
    <r>
      <rPr>
        <b/>
        <i/>
        <sz val="12"/>
        <color theme="1"/>
        <rFont val="Calibri"/>
        <family val="2"/>
        <scheme val="minor"/>
      </rPr>
      <t xml:space="preserve">  </t>
    </r>
    <r>
      <rPr>
        <b/>
        <i/>
        <u/>
        <sz val="12"/>
        <color theme="6" tint="-0.499984740745262"/>
        <rFont val="Calibri"/>
        <family val="2"/>
        <scheme val="minor"/>
      </rPr>
      <t>Fotoperíodo</t>
    </r>
    <r>
      <rPr>
        <sz val="12"/>
        <color theme="1"/>
        <rFont val="Calibri"/>
        <family val="2"/>
        <scheme val="minor"/>
      </rPr>
      <t xml:space="preserve"> (o duración del día más los crepúsculos).</t>
    </r>
  </si>
  <si>
    <r>
      <t xml:space="preserve">4. </t>
    </r>
    <r>
      <rPr>
        <b/>
        <sz val="12"/>
        <color rgb="FF0965FB"/>
        <rFont val="Calibri"/>
        <family val="2"/>
        <scheme val="minor"/>
      </rPr>
      <t>Heliofanía Efectiva</t>
    </r>
    <r>
      <rPr>
        <sz val="12"/>
        <color theme="1"/>
        <rFont val="Calibri"/>
        <family val="2"/>
        <scheme val="minor"/>
      </rPr>
      <t xml:space="preserve"> (también llamada horas de brillo solar), dato a ingresar por el usuario para el cálculo de la RG.</t>
    </r>
  </si>
  <si>
    <t>VarAst 3.2</t>
  </si>
  <si>
    <t>Var Ast 3.2</t>
  </si>
  <si>
    <t>Observatorio Central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</si>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</sst>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0.000"/>
    <numFmt numFmtId="167" formatCode="0.0000E+00"/>
    <numFmt numFmtId="168" formatCode="0.000E+00"/>
    <numFmt numFmtId="169" formatCode="[$-C0A]d\-m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81E2"/>
      <name val="Calibri"/>
      <family val="2"/>
      <scheme val="minor"/>
    </font>
    <font>
      <b/>
      <sz val="16"/>
      <color rgb="FF0965FB"/>
      <name val="Calibri"/>
      <family val="2"/>
      <scheme val="minor"/>
    </font>
    <font>
      <b/>
      <sz val="16"/>
      <color rgb="FF007E3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2"/>
      <color theme="6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965FB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1">
    <xf numFmtId="0" fontId="0" fillId="0" borderId="0" xfId="0"/>
    <xf numFmtId="1" fontId="0" fillId="0" borderId="0" xfId="0" applyNumberFormat="1"/>
    <xf numFmtId="0" fontId="0" fillId="33" borderId="0" xfId="0" applyFill="1"/>
    <xf numFmtId="0" fontId="13" fillId="34" borderId="1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21" fillId="37" borderId="10" xfId="0" applyFont="1" applyFill="1" applyBorder="1" applyAlignment="1">
      <alignment horizontal="center"/>
    </xf>
    <xf numFmtId="2" fontId="0" fillId="0" borderId="14" xfId="0" applyNumberFormat="1" applyBorder="1"/>
    <xf numFmtId="2" fontId="0" fillId="0" borderId="11" xfId="0" applyNumberFormat="1" applyBorder="1"/>
    <xf numFmtId="0" fontId="0" fillId="35" borderId="25" xfId="0" applyFill="1" applyBorder="1"/>
    <xf numFmtId="0" fontId="0" fillId="35" borderId="24" xfId="0" applyFill="1" applyBorder="1"/>
    <xf numFmtId="2" fontId="0" fillId="38" borderId="27" xfId="0" applyNumberFormat="1" applyFill="1" applyBorder="1"/>
    <xf numFmtId="2" fontId="0" fillId="38" borderId="28" xfId="0" applyNumberFormat="1" applyFill="1" applyBorder="1"/>
    <xf numFmtId="0" fontId="22" fillId="0" borderId="0" xfId="0" applyFont="1"/>
    <xf numFmtId="165" fontId="0" fillId="38" borderId="27" xfId="0" applyNumberFormat="1" applyFill="1" applyBorder="1"/>
    <xf numFmtId="164" fontId="0" fillId="38" borderId="29" xfId="0" applyNumberFormat="1" applyFill="1" applyBorder="1"/>
    <xf numFmtId="166" fontId="0" fillId="0" borderId="0" xfId="0" applyNumberFormat="1"/>
    <xf numFmtId="0" fontId="0" fillId="38" borderId="0" xfId="0" applyFill="1" applyAlignment="1">
      <alignment horizontal="center"/>
    </xf>
    <xf numFmtId="0" fontId="18" fillId="38" borderId="0" xfId="0" applyFont="1" applyFill="1" applyAlignment="1">
      <alignment horizontal="center"/>
    </xf>
    <xf numFmtId="0" fontId="22" fillId="39" borderId="17" xfId="0" applyFont="1" applyFill="1" applyBorder="1" applyAlignment="1">
      <alignment horizontal="center"/>
    </xf>
    <xf numFmtId="0" fontId="22" fillId="39" borderId="16" xfId="0" applyFont="1" applyFill="1" applyBorder="1" applyAlignment="1">
      <alignment horizontal="center"/>
    </xf>
    <xf numFmtId="11" fontId="0" fillId="38" borderId="29" xfId="0" applyNumberFormat="1" applyFill="1" applyBorder="1"/>
    <xf numFmtId="0" fontId="0" fillId="0" borderId="0" xfId="0" applyAlignment="1">
      <alignment horizontal="center"/>
    </xf>
    <xf numFmtId="0" fontId="0" fillId="40" borderId="25" xfId="0" applyFill="1" applyBorder="1"/>
    <xf numFmtId="0" fontId="0" fillId="40" borderId="26" xfId="0" applyFill="1" applyBorder="1"/>
    <xf numFmtId="0" fontId="18" fillId="41" borderId="25" xfId="0" applyFont="1" applyFill="1" applyBorder="1" applyAlignment="1">
      <alignment horizontal="center"/>
    </xf>
    <xf numFmtId="0" fontId="18" fillId="41" borderId="26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center"/>
    </xf>
    <xf numFmtId="0" fontId="18" fillId="41" borderId="16" xfId="0" applyFont="1" applyFill="1" applyBorder="1" applyAlignment="1">
      <alignment horizontal="center"/>
    </xf>
    <xf numFmtId="0" fontId="18" fillId="41" borderId="29" xfId="0" applyFont="1" applyFill="1" applyBorder="1" applyAlignment="1">
      <alignment horizontal="center"/>
    </xf>
    <xf numFmtId="168" fontId="0" fillId="38" borderId="27" xfId="0" applyNumberFormat="1" applyFill="1" applyBorder="1"/>
    <xf numFmtId="168" fontId="0" fillId="38" borderId="16" xfId="0" applyNumberFormat="1" applyFill="1" applyBorder="1"/>
    <xf numFmtId="167" fontId="0" fillId="38" borderId="29" xfId="0" applyNumberFormat="1" applyFill="1" applyBorder="1"/>
    <xf numFmtId="0" fontId="0" fillId="42" borderId="27" xfId="0" applyFill="1" applyBorder="1"/>
    <xf numFmtId="11" fontId="0" fillId="42" borderId="27" xfId="0" applyNumberFormat="1" applyFill="1" applyBorder="1"/>
    <xf numFmtId="0" fontId="13" fillId="43" borderId="14" xfId="0" applyFont="1" applyFill="1" applyBorder="1" applyAlignment="1">
      <alignment horizontal="center"/>
    </xf>
    <xf numFmtId="0" fontId="13" fillId="43" borderId="12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13" fillId="43" borderId="11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0" fillId="44" borderId="0" xfId="0" applyFill="1"/>
    <xf numFmtId="0" fontId="0" fillId="44" borderId="0" xfId="0" applyFill="1" applyAlignment="1">
      <alignment horizontal="center"/>
    </xf>
    <xf numFmtId="0" fontId="28" fillId="44" borderId="0" xfId="0" applyFont="1" applyFill="1" applyAlignment="1">
      <alignment horizontal="center"/>
    </xf>
    <xf numFmtId="165" fontId="0" fillId="44" borderId="0" xfId="0" applyNumberFormat="1" applyFill="1"/>
    <xf numFmtId="0" fontId="0" fillId="44" borderId="27" xfId="0" applyFill="1" applyBorder="1"/>
    <xf numFmtId="0" fontId="0" fillId="44" borderId="28" xfId="0" applyFill="1" applyBorder="1"/>
    <xf numFmtId="0" fontId="0" fillId="44" borderId="29" xfId="0" applyFill="1" applyBorder="1"/>
    <xf numFmtId="0" fontId="0" fillId="44" borderId="16" xfId="0" applyFill="1" applyBorder="1"/>
    <xf numFmtId="166" fontId="32" fillId="44" borderId="16" xfId="0" applyNumberFormat="1" applyFont="1" applyFill="1" applyBorder="1" applyAlignment="1">
      <alignment horizontal="center"/>
    </xf>
    <xf numFmtId="1" fontId="16" fillId="36" borderId="22" xfId="0" applyNumberFormat="1" applyFont="1" applyFill="1" applyBorder="1" applyAlignment="1">
      <alignment horizontal="center"/>
    </xf>
    <xf numFmtId="0" fontId="0" fillId="38" borderId="0" xfId="0" applyFill="1"/>
    <xf numFmtId="0" fontId="0" fillId="44" borderId="12" xfId="0" applyFill="1" applyBorder="1"/>
    <xf numFmtId="0" fontId="0" fillId="44" borderId="13" xfId="0" applyFill="1" applyBorder="1"/>
    <xf numFmtId="0" fontId="0" fillId="44" borderId="10" xfId="0" applyFill="1" applyBorder="1"/>
    <xf numFmtId="0" fontId="0" fillId="44" borderId="14" xfId="0" applyFill="1" applyBorder="1"/>
    <xf numFmtId="0" fontId="0" fillId="44" borderId="11" xfId="0" applyFill="1" applyBorder="1"/>
    <xf numFmtId="0" fontId="0" fillId="44" borderId="15" xfId="0" applyFill="1" applyBorder="1"/>
    <xf numFmtId="0" fontId="0" fillId="44" borderId="31" xfId="0" applyFill="1" applyBorder="1"/>
    <xf numFmtId="0" fontId="0" fillId="44" borderId="32" xfId="0" applyFill="1" applyBorder="1"/>
    <xf numFmtId="0" fontId="0" fillId="33" borderId="14" xfId="0" applyFill="1" applyBorder="1" applyAlignment="1" applyProtection="1">
      <alignment horizontal="center"/>
      <protection hidden="1"/>
    </xf>
    <xf numFmtId="0" fontId="33" fillId="46" borderId="14" xfId="0" applyFont="1" applyFill="1" applyBorder="1" applyAlignment="1" applyProtection="1">
      <alignment horizontal="center"/>
      <protection hidden="1"/>
    </xf>
    <xf numFmtId="0" fontId="33" fillId="46" borderId="11" xfId="0" applyFont="1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164" fontId="0" fillId="47" borderId="18" xfId="0" applyNumberFormat="1" applyFill="1" applyBorder="1" applyAlignment="1" applyProtection="1">
      <alignment horizontal="center"/>
      <protection hidden="1"/>
    </xf>
    <xf numFmtId="164" fontId="0" fillId="47" borderId="10" xfId="0" applyNumberFormat="1" applyFill="1" applyBorder="1" applyAlignment="1" applyProtection="1">
      <alignment horizontal="center"/>
      <protection hidden="1"/>
    </xf>
    <xf numFmtId="164" fontId="0" fillId="47" borderId="19" xfId="0" applyNumberFormat="1" applyFill="1" applyBorder="1" applyAlignment="1" applyProtection="1">
      <alignment horizontal="center"/>
      <protection hidden="1"/>
    </xf>
    <xf numFmtId="164" fontId="0" fillId="47" borderId="11" xfId="0" applyNumberFormat="1" applyFill="1" applyBorder="1" applyAlignment="1" applyProtection="1">
      <alignment horizontal="center"/>
      <protection hidden="1"/>
    </xf>
    <xf numFmtId="164" fontId="0" fillId="47" borderId="30" xfId="0" applyNumberFormat="1" applyFill="1" applyBorder="1" applyAlignment="1" applyProtection="1">
      <alignment horizontal="center"/>
      <protection hidden="1"/>
    </xf>
    <xf numFmtId="164" fontId="0" fillId="47" borderId="32" xfId="0" applyNumberFormat="1" applyFill="1" applyBorder="1" applyAlignment="1" applyProtection="1">
      <alignment horizontal="center"/>
      <protection hidden="1"/>
    </xf>
    <xf numFmtId="169" fontId="0" fillId="44" borderId="18" xfId="0" applyNumberFormat="1" applyFill="1" applyBorder="1" applyAlignment="1">
      <alignment horizontal="center"/>
    </xf>
    <xf numFmtId="169" fontId="0" fillId="44" borderId="19" xfId="0" applyNumberFormat="1" applyFill="1" applyBorder="1" applyAlignment="1">
      <alignment horizontal="center"/>
    </xf>
    <xf numFmtId="1" fontId="0" fillId="46" borderId="27" xfId="0" applyNumberFormat="1" applyFill="1" applyBorder="1" applyAlignment="1" applyProtection="1">
      <alignment horizontal="center"/>
      <protection locked="0"/>
    </xf>
    <xf numFmtId="1" fontId="0" fillId="46" borderId="28" xfId="0" applyNumberFormat="1" applyFill="1" applyBorder="1" applyAlignment="1" applyProtection="1">
      <alignment horizontal="center"/>
      <protection locked="0"/>
    </xf>
    <xf numFmtId="1" fontId="0" fillId="46" borderId="29" xfId="0" applyNumberFormat="1" applyFill="1" applyBorder="1" applyAlignment="1" applyProtection="1">
      <alignment horizontal="center"/>
      <protection locked="0"/>
    </xf>
    <xf numFmtId="1" fontId="0" fillId="46" borderId="16" xfId="0" applyNumberFormat="1" applyFill="1" applyBorder="1" applyAlignment="1" applyProtection="1">
      <alignment horizontal="center"/>
      <protection locked="0"/>
    </xf>
    <xf numFmtId="1" fontId="16" fillId="46" borderId="16" xfId="0" applyNumberFormat="1" applyFont="1" applyFill="1" applyBorder="1" applyAlignment="1" applyProtection="1">
      <alignment horizontal="center"/>
      <protection locked="0"/>
    </xf>
    <xf numFmtId="1" fontId="31" fillId="48" borderId="33" xfId="0" applyNumberFormat="1" applyFont="1" applyFill="1" applyBorder="1" applyAlignment="1" applyProtection="1">
      <alignment horizontal="center"/>
      <protection locked="0"/>
    </xf>
    <xf numFmtId="169" fontId="0" fillId="44" borderId="30" xfId="0" applyNumberFormat="1" applyFill="1" applyBorder="1" applyAlignment="1">
      <alignment horizontal="center"/>
    </xf>
    <xf numFmtId="1" fontId="16" fillId="36" borderId="10" xfId="0" applyNumberFormat="1" applyFont="1" applyFill="1" applyBorder="1" applyAlignment="1">
      <alignment horizontal="center"/>
    </xf>
    <xf numFmtId="0" fontId="13" fillId="43" borderId="13" xfId="0" applyFont="1" applyFill="1" applyBorder="1" applyAlignment="1">
      <alignment horizontal="center"/>
    </xf>
    <xf numFmtId="0" fontId="13" fillId="43" borderId="0" xfId="0" applyFont="1" applyFill="1" applyAlignment="1">
      <alignment horizontal="center"/>
    </xf>
    <xf numFmtId="2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 applyNumberFormat="1"/>
    <xf numFmtId="164" fontId="0" fillId="36" borderId="0" xfId="0" applyNumberFormat="1" applyFill="1"/>
    <xf numFmtId="0" fontId="0" fillId="49" borderId="37" xfId="0" applyFill="1" applyBorder="1" applyAlignment="1">
      <alignment horizontal="center"/>
    </xf>
    <xf numFmtId="0" fontId="0" fillId="49" borderId="0" xfId="0" applyFill="1" applyAlignment="1">
      <alignment horizontal="center"/>
    </xf>
    <xf numFmtId="0" fontId="0" fillId="49" borderId="11" xfId="0" applyFill="1" applyBorder="1" applyAlignment="1">
      <alignment horizontal="center"/>
    </xf>
    <xf numFmtId="164" fontId="35" fillId="47" borderId="25" xfId="0" applyNumberFormat="1" applyFont="1" applyFill="1" applyBorder="1" applyAlignment="1" applyProtection="1">
      <alignment horizontal="center" vertical="center"/>
      <protection hidden="1"/>
    </xf>
    <xf numFmtId="164" fontId="35" fillId="47" borderId="34" xfId="0" applyNumberFormat="1" applyFont="1" applyFill="1" applyBorder="1" applyAlignment="1" applyProtection="1">
      <alignment horizontal="center" vertical="center"/>
      <protection hidden="1"/>
    </xf>
    <xf numFmtId="164" fontId="35" fillId="47" borderId="35" xfId="0" applyNumberFormat="1" applyFont="1" applyFill="1" applyBorder="1" applyAlignment="1" applyProtection="1">
      <alignment horizontal="center" vertical="center"/>
      <protection hidden="1"/>
    </xf>
    <xf numFmtId="164" fontId="35" fillId="50" borderId="24" xfId="0" applyNumberFormat="1" applyFont="1" applyFill="1" applyBorder="1" applyAlignment="1" applyProtection="1">
      <alignment horizontal="center" vertical="center"/>
      <protection hidden="1"/>
    </xf>
    <xf numFmtId="164" fontId="35" fillId="50" borderId="0" xfId="0" applyNumberFormat="1" applyFont="1" applyFill="1" applyAlignment="1" applyProtection="1">
      <alignment horizontal="center" vertical="center"/>
      <protection hidden="1"/>
    </xf>
    <xf numFmtId="164" fontId="35" fillId="50" borderId="11" xfId="0" applyNumberFormat="1" applyFont="1" applyFill="1" applyBorder="1" applyAlignment="1" applyProtection="1">
      <alignment horizontal="center" vertical="center"/>
      <protection hidden="1"/>
    </xf>
    <xf numFmtId="164" fontId="35" fillId="47" borderId="24" xfId="0" applyNumberFormat="1" applyFont="1" applyFill="1" applyBorder="1" applyAlignment="1" applyProtection="1">
      <alignment horizontal="center" vertical="center"/>
      <protection hidden="1"/>
    </xf>
    <xf numFmtId="164" fontId="35" fillId="47" borderId="0" xfId="0" applyNumberFormat="1" applyFont="1" applyFill="1" applyAlignment="1" applyProtection="1">
      <alignment horizontal="center" vertical="center"/>
      <protection hidden="1"/>
    </xf>
    <xf numFmtId="164" fontId="35" fillId="47" borderId="11" xfId="0" applyNumberFormat="1" applyFont="1" applyFill="1" applyBorder="1" applyAlignment="1" applyProtection="1">
      <alignment horizontal="center" vertical="center"/>
      <protection hidden="1"/>
    </xf>
    <xf numFmtId="164" fontId="35" fillId="50" borderId="36" xfId="0" applyNumberFormat="1" applyFont="1" applyFill="1" applyBorder="1" applyAlignment="1" applyProtection="1">
      <alignment horizontal="center" vertical="center"/>
      <protection hidden="1"/>
    </xf>
    <xf numFmtId="164" fontId="35" fillId="50" borderId="31" xfId="0" applyNumberFormat="1" applyFont="1" applyFill="1" applyBorder="1" applyAlignment="1" applyProtection="1">
      <alignment horizontal="center" vertical="center"/>
      <protection hidden="1"/>
    </xf>
    <xf numFmtId="164" fontId="35" fillId="50" borderId="32" xfId="0" applyNumberFormat="1" applyFont="1" applyFill="1" applyBorder="1" applyAlignment="1" applyProtection="1">
      <alignment horizontal="center" vertical="center"/>
      <protection hidden="1"/>
    </xf>
    <xf numFmtId="0" fontId="35" fillId="49" borderId="14" xfId="0" applyFont="1" applyFill="1" applyBorder="1" applyAlignment="1">
      <alignment horizontal="center" vertical="center"/>
    </xf>
    <xf numFmtId="0" fontId="35" fillId="51" borderId="14" xfId="0" applyFont="1" applyFill="1" applyBorder="1" applyAlignment="1">
      <alignment horizontal="center" vertical="center"/>
    </xf>
    <xf numFmtId="0" fontId="35" fillId="51" borderId="15" xfId="0" applyFont="1" applyFill="1" applyBorder="1" applyAlignment="1">
      <alignment horizontal="center" vertical="center"/>
    </xf>
    <xf numFmtId="16" fontId="0" fillId="0" borderId="0" xfId="0" applyNumberFormat="1"/>
    <xf numFmtId="166" fontId="0" fillId="47" borderId="19" xfId="0" applyNumberFormat="1" applyFill="1" applyBorder="1" applyAlignment="1" applyProtection="1">
      <alignment horizontal="center"/>
      <protection hidden="1"/>
    </xf>
    <xf numFmtId="164" fontId="0" fillId="47" borderId="13" xfId="0" applyNumberFormat="1" applyFill="1" applyBorder="1" applyAlignment="1" applyProtection="1">
      <alignment horizontal="center"/>
      <protection hidden="1"/>
    </xf>
    <xf numFmtId="164" fontId="0" fillId="47" borderId="0" xfId="0" applyNumberFormat="1" applyFill="1" applyAlignment="1" applyProtection="1">
      <alignment horizontal="center"/>
      <protection hidden="1"/>
    </xf>
    <xf numFmtId="164" fontId="0" fillId="47" borderId="31" xfId="0" applyNumberFormat="1" applyFill="1" applyBorder="1" applyAlignment="1" applyProtection="1">
      <alignment horizontal="center"/>
      <protection hidden="1"/>
    </xf>
    <xf numFmtId="0" fontId="0" fillId="44" borderId="16" xfId="0" applyFill="1" applyBorder="1" applyAlignment="1">
      <alignment horizontal="center"/>
    </xf>
    <xf numFmtId="164" fontId="0" fillId="36" borderId="18" xfId="0" applyNumberFormat="1" applyFill="1" applyBorder="1" applyAlignment="1" applyProtection="1">
      <alignment horizontal="center"/>
      <protection locked="0"/>
    </xf>
    <xf numFmtId="164" fontId="0" fillId="36" borderId="19" xfId="0" applyNumberFormat="1" applyFill="1" applyBorder="1" applyAlignment="1" applyProtection="1">
      <alignment horizontal="center"/>
      <protection locked="0"/>
    </xf>
    <xf numFmtId="2" fontId="0" fillId="36" borderId="16" xfId="0" applyNumberFormat="1" applyFill="1" applyBorder="1" applyAlignment="1" applyProtection="1">
      <alignment horizontal="center"/>
      <protection locked="0"/>
    </xf>
    <xf numFmtId="0" fontId="35" fillId="44" borderId="0" xfId="0" applyFont="1" applyFill="1"/>
    <xf numFmtId="0" fontId="30" fillId="44" borderId="0" xfId="0" applyFont="1" applyFill="1"/>
    <xf numFmtId="164" fontId="0" fillId="36" borderId="30" xfId="0" applyNumberFormat="1" applyFill="1" applyBorder="1" applyAlignment="1" applyProtection="1">
      <alignment horizontal="center"/>
      <protection locked="0"/>
    </xf>
    <xf numFmtId="0" fontId="27" fillId="44" borderId="0" xfId="0" applyFont="1" applyFill="1" applyAlignment="1">
      <alignment horizontal="center"/>
    </xf>
    <xf numFmtId="0" fontId="29" fillId="44" borderId="0" xfId="0" applyFont="1" applyFill="1" applyAlignment="1">
      <alignment horizontal="center"/>
    </xf>
    <xf numFmtId="0" fontId="26" fillId="44" borderId="0" xfId="0" applyFont="1" applyFill="1" applyAlignment="1">
      <alignment horizontal="center"/>
    </xf>
    <xf numFmtId="0" fontId="25" fillId="44" borderId="0" xfId="0" applyFont="1" applyFill="1" applyAlignment="1">
      <alignment horizontal="center"/>
    </xf>
    <xf numFmtId="0" fontId="30" fillId="44" borderId="0" xfId="0" applyFont="1" applyFill="1" applyAlignment="1">
      <alignment horizontal="center"/>
    </xf>
    <xf numFmtId="0" fontId="22" fillId="39" borderId="17" xfId="0" applyFont="1" applyFill="1" applyBorder="1" applyAlignment="1">
      <alignment horizontal="center"/>
    </xf>
    <xf numFmtId="0" fontId="22" fillId="39" borderId="20" xfId="0" applyFont="1" applyFill="1" applyBorder="1" applyAlignment="1">
      <alignment horizontal="center"/>
    </xf>
    <xf numFmtId="1" fontId="24" fillId="45" borderId="21" xfId="0" applyNumberFormat="1" applyFont="1" applyFill="1" applyBorder="1" applyAlignment="1" applyProtection="1">
      <alignment horizontal="center" vertical="center"/>
      <protection hidden="1"/>
    </xf>
    <xf numFmtId="1" fontId="24" fillId="45" borderId="23" xfId="0" applyNumberFormat="1" applyFont="1" applyFill="1" applyBorder="1" applyAlignment="1" applyProtection="1">
      <alignment horizontal="center" vertical="center"/>
      <protection hidden="1"/>
    </xf>
    <xf numFmtId="1" fontId="24" fillId="45" borderId="22" xfId="0" applyNumberFormat="1" applyFont="1" applyFill="1" applyBorder="1" applyAlignment="1" applyProtection="1">
      <alignment horizontal="center" vertical="center"/>
      <protection hidden="1"/>
    </xf>
    <xf numFmtId="0" fontId="0" fillId="44" borderId="16" xfId="0" applyFill="1" applyBorder="1" applyAlignment="1">
      <alignment horizontal="center"/>
    </xf>
    <xf numFmtId="0" fontId="34" fillId="44" borderId="12" xfId="0" applyFont="1" applyFill="1" applyBorder="1" applyAlignment="1">
      <alignment horizontal="center" vertical="center"/>
    </xf>
    <xf numFmtId="0" fontId="34" fillId="44" borderId="13" xfId="0" applyFont="1" applyFill="1" applyBorder="1" applyAlignment="1">
      <alignment horizontal="center" vertical="center"/>
    </xf>
    <xf numFmtId="0" fontId="34" fillId="44" borderId="10" xfId="0" applyFont="1" applyFill="1" applyBorder="1" applyAlignment="1">
      <alignment horizontal="center" vertical="center"/>
    </xf>
    <xf numFmtId="0" fontId="35" fillId="44" borderId="15" xfId="0" applyFont="1" applyFill="1" applyBorder="1" applyAlignment="1">
      <alignment horizontal="center" vertical="center"/>
    </xf>
    <xf numFmtId="0" fontId="35" fillId="44" borderId="31" xfId="0" applyFont="1" applyFill="1" applyBorder="1" applyAlignment="1">
      <alignment horizontal="center" vertical="center"/>
    </xf>
    <xf numFmtId="0" fontId="35" fillId="44" borderId="32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965FB"/>
      <color rgb="FF0081E2"/>
      <color rgb="FF007E39"/>
      <color rgb="FF7CBF33"/>
      <color rgb="FFFFD757"/>
      <color rgb="FFBEE757"/>
      <color rgb="FF71BECD"/>
      <color rgb="FF6AD46A"/>
      <color rgb="FFFFB3BE"/>
      <color rgb="FF83D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6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Heliofanía Astronómica y Fotoperíodo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Resultados!$D$3</c:f>
              <c:strCache>
                <c:ptCount val="1"/>
                <c:pt idx="0">
                  <c:v>HA</c:v>
                </c:pt>
              </c:strCache>
            </c:strRef>
          </c:tx>
          <c:spPr>
            <a:ln w="38100">
              <a:solidFill>
                <a:srgbClr val="7CBF33"/>
              </a:solidFill>
            </a:ln>
          </c:spPr>
          <c:marker>
            <c:symbol val="none"/>
          </c:marker>
          <c:cat>
            <c:numRef>
              <c:f>Hoja1!$A$1:$A$366</c:f>
              <c:numCache>
                <c:formatCode>[$-C0A]d\-mmm;@</c:formatCode>
                <c:ptCount val="366"/>
                <c:pt idx="0">
                  <c:v>41811</c:v>
                </c:pt>
                <c:pt idx="1">
                  <c:v>41812</c:v>
                </c:pt>
                <c:pt idx="2">
                  <c:v>41813</c:v>
                </c:pt>
                <c:pt idx="3">
                  <c:v>41814</c:v>
                </c:pt>
                <c:pt idx="4">
                  <c:v>41815</c:v>
                </c:pt>
                <c:pt idx="5">
                  <c:v>41816</c:v>
                </c:pt>
                <c:pt idx="6">
                  <c:v>41817</c:v>
                </c:pt>
                <c:pt idx="7">
                  <c:v>41818</c:v>
                </c:pt>
                <c:pt idx="8">
                  <c:v>41819</c:v>
                </c:pt>
                <c:pt idx="9">
                  <c:v>41820</c:v>
                </c:pt>
                <c:pt idx="10">
                  <c:v>41821</c:v>
                </c:pt>
                <c:pt idx="11">
                  <c:v>41822</c:v>
                </c:pt>
                <c:pt idx="12">
                  <c:v>41823</c:v>
                </c:pt>
                <c:pt idx="13">
                  <c:v>41824</c:v>
                </c:pt>
                <c:pt idx="14">
                  <c:v>41825</c:v>
                </c:pt>
                <c:pt idx="15">
                  <c:v>41826</c:v>
                </c:pt>
                <c:pt idx="16">
                  <c:v>41827</c:v>
                </c:pt>
                <c:pt idx="17">
                  <c:v>41828</c:v>
                </c:pt>
                <c:pt idx="18">
                  <c:v>41829</c:v>
                </c:pt>
                <c:pt idx="19">
                  <c:v>41830</c:v>
                </c:pt>
                <c:pt idx="20">
                  <c:v>41831</c:v>
                </c:pt>
                <c:pt idx="21">
                  <c:v>41832</c:v>
                </c:pt>
                <c:pt idx="22">
                  <c:v>41833</c:v>
                </c:pt>
                <c:pt idx="23">
                  <c:v>41834</c:v>
                </c:pt>
                <c:pt idx="24">
                  <c:v>41835</c:v>
                </c:pt>
                <c:pt idx="25">
                  <c:v>41836</c:v>
                </c:pt>
                <c:pt idx="26">
                  <c:v>41837</c:v>
                </c:pt>
                <c:pt idx="27">
                  <c:v>41838</c:v>
                </c:pt>
                <c:pt idx="28">
                  <c:v>41839</c:v>
                </c:pt>
                <c:pt idx="29">
                  <c:v>41840</c:v>
                </c:pt>
                <c:pt idx="30">
                  <c:v>41841</c:v>
                </c:pt>
                <c:pt idx="31">
                  <c:v>41842</c:v>
                </c:pt>
                <c:pt idx="32">
                  <c:v>41843</c:v>
                </c:pt>
                <c:pt idx="33">
                  <c:v>41844</c:v>
                </c:pt>
                <c:pt idx="34">
                  <c:v>41845</c:v>
                </c:pt>
                <c:pt idx="35">
                  <c:v>41846</c:v>
                </c:pt>
                <c:pt idx="36">
                  <c:v>41847</c:v>
                </c:pt>
                <c:pt idx="37">
                  <c:v>41848</c:v>
                </c:pt>
                <c:pt idx="38">
                  <c:v>41849</c:v>
                </c:pt>
                <c:pt idx="39">
                  <c:v>41850</c:v>
                </c:pt>
                <c:pt idx="40">
                  <c:v>41851</c:v>
                </c:pt>
                <c:pt idx="41">
                  <c:v>41852</c:v>
                </c:pt>
                <c:pt idx="42">
                  <c:v>41853</c:v>
                </c:pt>
                <c:pt idx="43">
                  <c:v>41854</c:v>
                </c:pt>
                <c:pt idx="44">
                  <c:v>41855</c:v>
                </c:pt>
                <c:pt idx="45">
                  <c:v>41856</c:v>
                </c:pt>
                <c:pt idx="46">
                  <c:v>41857</c:v>
                </c:pt>
                <c:pt idx="47">
                  <c:v>41858</c:v>
                </c:pt>
                <c:pt idx="48">
                  <c:v>41859</c:v>
                </c:pt>
                <c:pt idx="49">
                  <c:v>41860</c:v>
                </c:pt>
                <c:pt idx="50">
                  <c:v>41861</c:v>
                </c:pt>
                <c:pt idx="51">
                  <c:v>41862</c:v>
                </c:pt>
                <c:pt idx="52">
                  <c:v>41863</c:v>
                </c:pt>
                <c:pt idx="53">
                  <c:v>41864</c:v>
                </c:pt>
                <c:pt idx="54">
                  <c:v>41865</c:v>
                </c:pt>
                <c:pt idx="55">
                  <c:v>41866</c:v>
                </c:pt>
                <c:pt idx="56">
                  <c:v>41867</c:v>
                </c:pt>
                <c:pt idx="57">
                  <c:v>41868</c:v>
                </c:pt>
                <c:pt idx="58">
                  <c:v>41869</c:v>
                </c:pt>
                <c:pt idx="59">
                  <c:v>41870</c:v>
                </c:pt>
                <c:pt idx="60">
                  <c:v>41871</c:v>
                </c:pt>
                <c:pt idx="61">
                  <c:v>41872</c:v>
                </c:pt>
                <c:pt idx="62">
                  <c:v>41873</c:v>
                </c:pt>
                <c:pt idx="63">
                  <c:v>41874</c:v>
                </c:pt>
                <c:pt idx="64">
                  <c:v>41875</c:v>
                </c:pt>
                <c:pt idx="65">
                  <c:v>41876</c:v>
                </c:pt>
                <c:pt idx="66">
                  <c:v>41877</c:v>
                </c:pt>
                <c:pt idx="67">
                  <c:v>41878</c:v>
                </c:pt>
                <c:pt idx="68">
                  <c:v>41879</c:v>
                </c:pt>
                <c:pt idx="69">
                  <c:v>41880</c:v>
                </c:pt>
                <c:pt idx="70">
                  <c:v>41881</c:v>
                </c:pt>
                <c:pt idx="71">
                  <c:v>41882</c:v>
                </c:pt>
                <c:pt idx="72">
                  <c:v>41883</c:v>
                </c:pt>
                <c:pt idx="73">
                  <c:v>41884</c:v>
                </c:pt>
                <c:pt idx="74">
                  <c:v>41885</c:v>
                </c:pt>
                <c:pt idx="75">
                  <c:v>41886</c:v>
                </c:pt>
                <c:pt idx="76">
                  <c:v>41887</c:v>
                </c:pt>
                <c:pt idx="77">
                  <c:v>41888</c:v>
                </c:pt>
                <c:pt idx="78">
                  <c:v>41889</c:v>
                </c:pt>
                <c:pt idx="79">
                  <c:v>41890</c:v>
                </c:pt>
                <c:pt idx="80">
                  <c:v>41891</c:v>
                </c:pt>
                <c:pt idx="81">
                  <c:v>41892</c:v>
                </c:pt>
                <c:pt idx="82">
                  <c:v>41893</c:v>
                </c:pt>
                <c:pt idx="83">
                  <c:v>41894</c:v>
                </c:pt>
                <c:pt idx="84">
                  <c:v>41895</c:v>
                </c:pt>
                <c:pt idx="85">
                  <c:v>41896</c:v>
                </c:pt>
                <c:pt idx="86">
                  <c:v>41897</c:v>
                </c:pt>
                <c:pt idx="87">
                  <c:v>41898</c:v>
                </c:pt>
                <c:pt idx="88">
                  <c:v>41899</c:v>
                </c:pt>
                <c:pt idx="89">
                  <c:v>41900</c:v>
                </c:pt>
                <c:pt idx="90">
                  <c:v>41901</c:v>
                </c:pt>
                <c:pt idx="91">
                  <c:v>41902</c:v>
                </c:pt>
                <c:pt idx="92">
                  <c:v>41903</c:v>
                </c:pt>
                <c:pt idx="93">
                  <c:v>41904</c:v>
                </c:pt>
                <c:pt idx="94">
                  <c:v>41905</c:v>
                </c:pt>
                <c:pt idx="95">
                  <c:v>41906</c:v>
                </c:pt>
                <c:pt idx="96">
                  <c:v>41907</c:v>
                </c:pt>
                <c:pt idx="97">
                  <c:v>41908</c:v>
                </c:pt>
                <c:pt idx="98">
                  <c:v>41909</c:v>
                </c:pt>
                <c:pt idx="99">
                  <c:v>41910</c:v>
                </c:pt>
                <c:pt idx="100">
                  <c:v>41911</c:v>
                </c:pt>
                <c:pt idx="101">
                  <c:v>41912</c:v>
                </c:pt>
                <c:pt idx="102">
                  <c:v>41913</c:v>
                </c:pt>
                <c:pt idx="103">
                  <c:v>41914</c:v>
                </c:pt>
                <c:pt idx="104">
                  <c:v>41915</c:v>
                </c:pt>
                <c:pt idx="105">
                  <c:v>41916</c:v>
                </c:pt>
                <c:pt idx="106">
                  <c:v>41917</c:v>
                </c:pt>
                <c:pt idx="107">
                  <c:v>41918</c:v>
                </c:pt>
                <c:pt idx="108">
                  <c:v>41919</c:v>
                </c:pt>
                <c:pt idx="109">
                  <c:v>41920</c:v>
                </c:pt>
                <c:pt idx="110">
                  <c:v>41921</c:v>
                </c:pt>
                <c:pt idx="111">
                  <c:v>41922</c:v>
                </c:pt>
                <c:pt idx="112">
                  <c:v>41923</c:v>
                </c:pt>
                <c:pt idx="113">
                  <c:v>41924</c:v>
                </c:pt>
                <c:pt idx="114">
                  <c:v>41925</c:v>
                </c:pt>
                <c:pt idx="115">
                  <c:v>41926</c:v>
                </c:pt>
                <c:pt idx="116">
                  <c:v>41927</c:v>
                </c:pt>
                <c:pt idx="117">
                  <c:v>41928</c:v>
                </c:pt>
                <c:pt idx="118">
                  <c:v>41929</c:v>
                </c:pt>
                <c:pt idx="119">
                  <c:v>41930</c:v>
                </c:pt>
                <c:pt idx="120">
                  <c:v>41931</c:v>
                </c:pt>
                <c:pt idx="121">
                  <c:v>41932</c:v>
                </c:pt>
                <c:pt idx="122">
                  <c:v>41933</c:v>
                </c:pt>
                <c:pt idx="123">
                  <c:v>41934</c:v>
                </c:pt>
                <c:pt idx="124">
                  <c:v>41935</c:v>
                </c:pt>
                <c:pt idx="125">
                  <c:v>41936</c:v>
                </c:pt>
                <c:pt idx="126">
                  <c:v>41937</c:v>
                </c:pt>
                <c:pt idx="127">
                  <c:v>41938</c:v>
                </c:pt>
                <c:pt idx="128">
                  <c:v>41939</c:v>
                </c:pt>
                <c:pt idx="129">
                  <c:v>41940</c:v>
                </c:pt>
                <c:pt idx="130">
                  <c:v>41941</c:v>
                </c:pt>
                <c:pt idx="131">
                  <c:v>41942</c:v>
                </c:pt>
                <c:pt idx="132">
                  <c:v>41943</c:v>
                </c:pt>
                <c:pt idx="133">
                  <c:v>41944</c:v>
                </c:pt>
                <c:pt idx="134">
                  <c:v>41945</c:v>
                </c:pt>
                <c:pt idx="135">
                  <c:v>41946</c:v>
                </c:pt>
                <c:pt idx="136">
                  <c:v>41947</c:v>
                </c:pt>
                <c:pt idx="137">
                  <c:v>41948</c:v>
                </c:pt>
                <c:pt idx="138">
                  <c:v>41949</c:v>
                </c:pt>
                <c:pt idx="139">
                  <c:v>41950</c:v>
                </c:pt>
                <c:pt idx="140">
                  <c:v>41951</c:v>
                </c:pt>
                <c:pt idx="141">
                  <c:v>41952</c:v>
                </c:pt>
                <c:pt idx="142">
                  <c:v>41953</c:v>
                </c:pt>
                <c:pt idx="143">
                  <c:v>41954</c:v>
                </c:pt>
                <c:pt idx="144">
                  <c:v>41955</c:v>
                </c:pt>
                <c:pt idx="145">
                  <c:v>41956</c:v>
                </c:pt>
                <c:pt idx="146">
                  <c:v>41957</c:v>
                </c:pt>
                <c:pt idx="147">
                  <c:v>41958</c:v>
                </c:pt>
                <c:pt idx="148">
                  <c:v>41959</c:v>
                </c:pt>
                <c:pt idx="149">
                  <c:v>41960</c:v>
                </c:pt>
                <c:pt idx="150">
                  <c:v>41961</c:v>
                </c:pt>
                <c:pt idx="151">
                  <c:v>41962</c:v>
                </c:pt>
                <c:pt idx="152">
                  <c:v>41963</c:v>
                </c:pt>
                <c:pt idx="153">
                  <c:v>41964</c:v>
                </c:pt>
                <c:pt idx="154">
                  <c:v>41965</c:v>
                </c:pt>
                <c:pt idx="155">
                  <c:v>41966</c:v>
                </c:pt>
                <c:pt idx="156">
                  <c:v>41967</c:v>
                </c:pt>
                <c:pt idx="157">
                  <c:v>41968</c:v>
                </c:pt>
                <c:pt idx="158">
                  <c:v>41969</c:v>
                </c:pt>
                <c:pt idx="159">
                  <c:v>41970</c:v>
                </c:pt>
                <c:pt idx="160">
                  <c:v>41971</c:v>
                </c:pt>
                <c:pt idx="161">
                  <c:v>41972</c:v>
                </c:pt>
                <c:pt idx="162">
                  <c:v>41973</c:v>
                </c:pt>
                <c:pt idx="163">
                  <c:v>41974</c:v>
                </c:pt>
                <c:pt idx="164">
                  <c:v>41975</c:v>
                </c:pt>
                <c:pt idx="165">
                  <c:v>41976</c:v>
                </c:pt>
                <c:pt idx="166">
                  <c:v>41977</c:v>
                </c:pt>
                <c:pt idx="167">
                  <c:v>41978</c:v>
                </c:pt>
                <c:pt idx="168">
                  <c:v>41979</c:v>
                </c:pt>
                <c:pt idx="169">
                  <c:v>41980</c:v>
                </c:pt>
                <c:pt idx="170">
                  <c:v>41981</c:v>
                </c:pt>
                <c:pt idx="171">
                  <c:v>41982</c:v>
                </c:pt>
                <c:pt idx="172">
                  <c:v>41983</c:v>
                </c:pt>
                <c:pt idx="173">
                  <c:v>41984</c:v>
                </c:pt>
                <c:pt idx="174">
                  <c:v>41985</c:v>
                </c:pt>
                <c:pt idx="175">
                  <c:v>41986</c:v>
                </c:pt>
                <c:pt idx="176">
                  <c:v>41987</c:v>
                </c:pt>
                <c:pt idx="177">
                  <c:v>41988</c:v>
                </c:pt>
                <c:pt idx="178">
                  <c:v>41989</c:v>
                </c:pt>
                <c:pt idx="179">
                  <c:v>41990</c:v>
                </c:pt>
                <c:pt idx="180">
                  <c:v>41991</c:v>
                </c:pt>
                <c:pt idx="181">
                  <c:v>41992</c:v>
                </c:pt>
                <c:pt idx="182">
                  <c:v>41993</c:v>
                </c:pt>
                <c:pt idx="183">
                  <c:v>41994</c:v>
                </c:pt>
                <c:pt idx="184">
                  <c:v>41995</c:v>
                </c:pt>
                <c:pt idx="185">
                  <c:v>41996</c:v>
                </c:pt>
                <c:pt idx="186">
                  <c:v>41997</c:v>
                </c:pt>
                <c:pt idx="187">
                  <c:v>41998</c:v>
                </c:pt>
                <c:pt idx="188">
                  <c:v>41999</c:v>
                </c:pt>
                <c:pt idx="189">
                  <c:v>42000</c:v>
                </c:pt>
                <c:pt idx="190">
                  <c:v>42001</c:v>
                </c:pt>
                <c:pt idx="191">
                  <c:v>42002</c:v>
                </c:pt>
                <c:pt idx="192">
                  <c:v>42003</c:v>
                </c:pt>
                <c:pt idx="193">
                  <c:v>42004</c:v>
                </c:pt>
                <c:pt idx="194">
                  <c:v>42005</c:v>
                </c:pt>
                <c:pt idx="195">
                  <c:v>42006</c:v>
                </c:pt>
                <c:pt idx="196">
                  <c:v>42007</c:v>
                </c:pt>
                <c:pt idx="197">
                  <c:v>42008</c:v>
                </c:pt>
                <c:pt idx="198">
                  <c:v>42009</c:v>
                </c:pt>
                <c:pt idx="199">
                  <c:v>42010</c:v>
                </c:pt>
                <c:pt idx="200">
                  <c:v>42011</c:v>
                </c:pt>
                <c:pt idx="201">
                  <c:v>42012</c:v>
                </c:pt>
                <c:pt idx="202">
                  <c:v>42013</c:v>
                </c:pt>
                <c:pt idx="203">
                  <c:v>42014</c:v>
                </c:pt>
                <c:pt idx="204">
                  <c:v>42015</c:v>
                </c:pt>
                <c:pt idx="205">
                  <c:v>42016</c:v>
                </c:pt>
                <c:pt idx="206">
                  <c:v>42017</c:v>
                </c:pt>
                <c:pt idx="207">
                  <c:v>42018</c:v>
                </c:pt>
                <c:pt idx="208">
                  <c:v>42019</c:v>
                </c:pt>
                <c:pt idx="209">
                  <c:v>42020</c:v>
                </c:pt>
                <c:pt idx="210">
                  <c:v>42021</c:v>
                </c:pt>
                <c:pt idx="211">
                  <c:v>42022</c:v>
                </c:pt>
                <c:pt idx="212">
                  <c:v>42023</c:v>
                </c:pt>
                <c:pt idx="213">
                  <c:v>42024</c:v>
                </c:pt>
                <c:pt idx="214">
                  <c:v>42025</c:v>
                </c:pt>
                <c:pt idx="215">
                  <c:v>42026</c:v>
                </c:pt>
                <c:pt idx="216">
                  <c:v>42027</c:v>
                </c:pt>
                <c:pt idx="217">
                  <c:v>42028</c:v>
                </c:pt>
                <c:pt idx="218">
                  <c:v>42029</c:v>
                </c:pt>
                <c:pt idx="219">
                  <c:v>42030</c:v>
                </c:pt>
                <c:pt idx="220">
                  <c:v>42031</c:v>
                </c:pt>
                <c:pt idx="221">
                  <c:v>42032</c:v>
                </c:pt>
                <c:pt idx="222">
                  <c:v>42033</c:v>
                </c:pt>
                <c:pt idx="223">
                  <c:v>42034</c:v>
                </c:pt>
                <c:pt idx="224">
                  <c:v>42035</c:v>
                </c:pt>
                <c:pt idx="225">
                  <c:v>42036</c:v>
                </c:pt>
                <c:pt idx="226">
                  <c:v>42037</c:v>
                </c:pt>
                <c:pt idx="227">
                  <c:v>42038</c:v>
                </c:pt>
                <c:pt idx="228">
                  <c:v>42039</c:v>
                </c:pt>
                <c:pt idx="229">
                  <c:v>42040</c:v>
                </c:pt>
                <c:pt idx="230">
                  <c:v>42041</c:v>
                </c:pt>
                <c:pt idx="231">
                  <c:v>42042</c:v>
                </c:pt>
                <c:pt idx="232">
                  <c:v>42043</c:v>
                </c:pt>
                <c:pt idx="233">
                  <c:v>42044</c:v>
                </c:pt>
                <c:pt idx="234">
                  <c:v>42045</c:v>
                </c:pt>
                <c:pt idx="235">
                  <c:v>42046</c:v>
                </c:pt>
                <c:pt idx="236">
                  <c:v>42047</c:v>
                </c:pt>
                <c:pt idx="237">
                  <c:v>42048</c:v>
                </c:pt>
                <c:pt idx="238">
                  <c:v>42049</c:v>
                </c:pt>
                <c:pt idx="239">
                  <c:v>42050</c:v>
                </c:pt>
                <c:pt idx="240">
                  <c:v>42051</c:v>
                </c:pt>
                <c:pt idx="241">
                  <c:v>42052</c:v>
                </c:pt>
                <c:pt idx="242">
                  <c:v>42053</c:v>
                </c:pt>
                <c:pt idx="243">
                  <c:v>42054</c:v>
                </c:pt>
                <c:pt idx="244">
                  <c:v>42055</c:v>
                </c:pt>
                <c:pt idx="245">
                  <c:v>42056</c:v>
                </c:pt>
                <c:pt idx="246">
                  <c:v>42057</c:v>
                </c:pt>
                <c:pt idx="247">
                  <c:v>42058</c:v>
                </c:pt>
                <c:pt idx="248">
                  <c:v>42059</c:v>
                </c:pt>
                <c:pt idx="249">
                  <c:v>42060</c:v>
                </c:pt>
                <c:pt idx="250">
                  <c:v>42061</c:v>
                </c:pt>
                <c:pt idx="251">
                  <c:v>42062</c:v>
                </c:pt>
                <c:pt idx="252">
                  <c:v>42063</c:v>
                </c:pt>
                <c:pt idx="253">
                  <c:v>42064</c:v>
                </c:pt>
                <c:pt idx="254">
                  <c:v>42065</c:v>
                </c:pt>
                <c:pt idx="255">
                  <c:v>42066</c:v>
                </c:pt>
                <c:pt idx="256">
                  <c:v>42067</c:v>
                </c:pt>
                <c:pt idx="257">
                  <c:v>42068</c:v>
                </c:pt>
                <c:pt idx="258">
                  <c:v>42069</c:v>
                </c:pt>
                <c:pt idx="259">
                  <c:v>42070</c:v>
                </c:pt>
                <c:pt idx="260">
                  <c:v>42071</c:v>
                </c:pt>
                <c:pt idx="261">
                  <c:v>42072</c:v>
                </c:pt>
                <c:pt idx="262">
                  <c:v>42073</c:v>
                </c:pt>
                <c:pt idx="263">
                  <c:v>42074</c:v>
                </c:pt>
                <c:pt idx="264">
                  <c:v>42075</c:v>
                </c:pt>
                <c:pt idx="265">
                  <c:v>42076</c:v>
                </c:pt>
                <c:pt idx="266">
                  <c:v>42077</c:v>
                </c:pt>
                <c:pt idx="267">
                  <c:v>42078</c:v>
                </c:pt>
                <c:pt idx="268">
                  <c:v>42079</c:v>
                </c:pt>
                <c:pt idx="269">
                  <c:v>42080</c:v>
                </c:pt>
                <c:pt idx="270">
                  <c:v>42081</c:v>
                </c:pt>
                <c:pt idx="271">
                  <c:v>42082</c:v>
                </c:pt>
                <c:pt idx="272">
                  <c:v>42083</c:v>
                </c:pt>
                <c:pt idx="273">
                  <c:v>42084</c:v>
                </c:pt>
                <c:pt idx="274">
                  <c:v>42085</c:v>
                </c:pt>
                <c:pt idx="275">
                  <c:v>42086</c:v>
                </c:pt>
                <c:pt idx="276">
                  <c:v>42087</c:v>
                </c:pt>
                <c:pt idx="277">
                  <c:v>42088</c:v>
                </c:pt>
                <c:pt idx="278">
                  <c:v>42089</c:v>
                </c:pt>
                <c:pt idx="279">
                  <c:v>42090</c:v>
                </c:pt>
                <c:pt idx="280">
                  <c:v>42091</c:v>
                </c:pt>
                <c:pt idx="281">
                  <c:v>42092</c:v>
                </c:pt>
                <c:pt idx="282">
                  <c:v>42093</c:v>
                </c:pt>
                <c:pt idx="283">
                  <c:v>42094</c:v>
                </c:pt>
                <c:pt idx="284">
                  <c:v>42095</c:v>
                </c:pt>
                <c:pt idx="285">
                  <c:v>42096</c:v>
                </c:pt>
                <c:pt idx="286">
                  <c:v>42097</c:v>
                </c:pt>
                <c:pt idx="287">
                  <c:v>42098</c:v>
                </c:pt>
                <c:pt idx="288">
                  <c:v>42099</c:v>
                </c:pt>
                <c:pt idx="289">
                  <c:v>42100</c:v>
                </c:pt>
                <c:pt idx="290">
                  <c:v>42101</c:v>
                </c:pt>
                <c:pt idx="291">
                  <c:v>42102</c:v>
                </c:pt>
                <c:pt idx="292">
                  <c:v>42103</c:v>
                </c:pt>
                <c:pt idx="293">
                  <c:v>42104</c:v>
                </c:pt>
                <c:pt idx="294">
                  <c:v>42105</c:v>
                </c:pt>
                <c:pt idx="295">
                  <c:v>42106</c:v>
                </c:pt>
                <c:pt idx="296">
                  <c:v>42107</c:v>
                </c:pt>
                <c:pt idx="297">
                  <c:v>42108</c:v>
                </c:pt>
                <c:pt idx="298">
                  <c:v>42109</c:v>
                </c:pt>
                <c:pt idx="299">
                  <c:v>42110</c:v>
                </c:pt>
                <c:pt idx="300">
                  <c:v>42111</c:v>
                </c:pt>
                <c:pt idx="301">
                  <c:v>42112</c:v>
                </c:pt>
                <c:pt idx="302">
                  <c:v>42113</c:v>
                </c:pt>
                <c:pt idx="303">
                  <c:v>42114</c:v>
                </c:pt>
                <c:pt idx="304">
                  <c:v>42115</c:v>
                </c:pt>
                <c:pt idx="305">
                  <c:v>42116</c:v>
                </c:pt>
                <c:pt idx="306">
                  <c:v>42117</c:v>
                </c:pt>
                <c:pt idx="307">
                  <c:v>42118</c:v>
                </c:pt>
                <c:pt idx="308">
                  <c:v>42119</c:v>
                </c:pt>
                <c:pt idx="309">
                  <c:v>42120</c:v>
                </c:pt>
                <c:pt idx="310">
                  <c:v>42121</c:v>
                </c:pt>
                <c:pt idx="311">
                  <c:v>42122</c:v>
                </c:pt>
                <c:pt idx="312">
                  <c:v>42123</c:v>
                </c:pt>
                <c:pt idx="313">
                  <c:v>42124</c:v>
                </c:pt>
                <c:pt idx="314">
                  <c:v>42125</c:v>
                </c:pt>
                <c:pt idx="315">
                  <c:v>42126</c:v>
                </c:pt>
                <c:pt idx="316">
                  <c:v>42127</c:v>
                </c:pt>
                <c:pt idx="317">
                  <c:v>42128</c:v>
                </c:pt>
                <c:pt idx="318">
                  <c:v>42129</c:v>
                </c:pt>
                <c:pt idx="319">
                  <c:v>42130</c:v>
                </c:pt>
                <c:pt idx="320">
                  <c:v>42131</c:v>
                </c:pt>
                <c:pt idx="321">
                  <c:v>42132</c:v>
                </c:pt>
                <c:pt idx="322">
                  <c:v>42133</c:v>
                </c:pt>
                <c:pt idx="323">
                  <c:v>42134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42138</c:v>
                </c:pt>
                <c:pt idx="328">
                  <c:v>42139</c:v>
                </c:pt>
                <c:pt idx="329">
                  <c:v>42140</c:v>
                </c:pt>
                <c:pt idx="330">
                  <c:v>42141</c:v>
                </c:pt>
                <c:pt idx="331">
                  <c:v>42142</c:v>
                </c:pt>
                <c:pt idx="332">
                  <c:v>42143</c:v>
                </c:pt>
                <c:pt idx="333">
                  <c:v>42144</c:v>
                </c:pt>
                <c:pt idx="334">
                  <c:v>42145</c:v>
                </c:pt>
                <c:pt idx="335">
                  <c:v>42146</c:v>
                </c:pt>
                <c:pt idx="336">
                  <c:v>42147</c:v>
                </c:pt>
                <c:pt idx="337">
                  <c:v>42148</c:v>
                </c:pt>
                <c:pt idx="338">
                  <c:v>42149</c:v>
                </c:pt>
                <c:pt idx="339">
                  <c:v>42150</c:v>
                </c:pt>
                <c:pt idx="340">
                  <c:v>42151</c:v>
                </c:pt>
                <c:pt idx="341">
                  <c:v>42152</c:v>
                </c:pt>
                <c:pt idx="342">
                  <c:v>42153</c:v>
                </c:pt>
                <c:pt idx="343">
                  <c:v>42154</c:v>
                </c:pt>
                <c:pt idx="344">
                  <c:v>42155</c:v>
                </c:pt>
                <c:pt idx="345">
                  <c:v>42156</c:v>
                </c:pt>
                <c:pt idx="346">
                  <c:v>42157</c:v>
                </c:pt>
                <c:pt idx="347">
                  <c:v>42158</c:v>
                </c:pt>
                <c:pt idx="348">
                  <c:v>42159</c:v>
                </c:pt>
                <c:pt idx="349">
                  <c:v>42160</c:v>
                </c:pt>
                <c:pt idx="350">
                  <c:v>42161</c:v>
                </c:pt>
                <c:pt idx="351">
                  <c:v>42162</c:v>
                </c:pt>
                <c:pt idx="352">
                  <c:v>42163</c:v>
                </c:pt>
                <c:pt idx="353">
                  <c:v>42164</c:v>
                </c:pt>
                <c:pt idx="354">
                  <c:v>42165</c:v>
                </c:pt>
                <c:pt idx="355">
                  <c:v>42166</c:v>
                </c:pt>
                <c:pt idx="356">
                  <c:v>42167</c:v>
                </c:pt>
                <c:pt idx="357">
                  <c:v>42168</c:v>
                </c:pt>
                <c:pt idx="358">
                  <c:v>42169</c:v>
                </c:pt>
                <c:pt idx="359">
                  <c:v>42170</c:v>
                </c:pt>
                <c:pt idx="360">
                  <c:v>42171</c:v>
                </c:pt>
                <c:pt idx="361">
                  <c:v>42172</c:v>
                </c:pt>
                <c:pt idx="362">
                  <c:v>42173</c:v>
                </c:pt>
                <c:pt idx="363">
                  <c:v>42174</c:v>
                </c:pt>
                <c:pt idx="364">
                  <c:v>42175</c:v>
                </c:pt>
                <c:pt idx="365">
                  <c:v>42176</c:v>
                </c:pt>
              </c:numCache>
            </c:numRef>
          </c:cat>
          <c:val>
            <c:numRef>
              <c:f>Hoja1!$B$1:$B$366</c:f>
              <c:numCache>
                <c:formatCode>0.000</c:formatCode>
                <c:ptCount val="366"/>
                <c:pt idx="0">
                  <c:v>9.6817185488888242</c:v>
                </c:pt>
                <c:pt idx="1">
                  <c:v>9.6821179821821701</c:v>
                </c:pt>
                <c:pt idx="2">
                  <c:v>9.6833116457957189</c:v>
                </c:pt>
                <c:pt idx="3">
                  <c:v>9.6852986939449472</c:v>
                </c:pt>
                <c:pt idx="4">
                  <c:v>9.6880777203370947</c:v>
                </c:pt>
                <c:pt idx="5">
                  <c:v>9.6916467616343489</c:v>
                </c:pt>
                <c:pt idx="6">
                  <c:v>9.6960033022762833</c:v>
                </c:pt>
                <c:pt idx="7">
                  <c:v>9.7011442806373438</c:v>
                </c:pt>
                <c:pt idx="8">
                  <c:v>9.7070660964886137</c:v>
                </c:pt>
                <c:pt idx="9">
                  <c:v>9.7137646197267351</c:v>
                </c:pt>
                <c:pt idx="10">
                  <c:v>9.7212352003268574</c:v>
                </c:pt>
                <c:pt idx="11">
                  <c:v>9.7294726794709003</c:v>
                </c:pt>
                <c:pt idx="12">
                  <c:v>9.7384714017969891</c:v>
                </c:pt>
                <c:pt idx="13">
                  <c:v>9.7482252287112292</c:v>
                </c:pt>
                <c:pt idx="14">
                  <c:v>9.7587275526985149</c:v>
                </c:pt>
                <c:pt idx="15">
                  <c:v>9.7699713125651666</c:v>
                </c:pt>
                <c:pt idx="16">
                  <c:v>9.7819490095427977</c:v>
                </c:pt>
                <c:pt idx="17">
                  <c:v>9.7946527241800041</c:v>
                </c:pt>
                <c:pt idx="18">
                  <c:v>9.8080741339459827</c:v>
                </c:pt>
                <c:pt idx="19">
                  <c:v>9.8222045314685058</c:v>
                </c:pt>
                <c:pt idx="20">
                  <c:v>9.8370348433273325</c:v>
                </c:pt>
                <c:pt idx="21">
                  <c:v>9.8525556493233974</c:v>
                </c:pt>
                <c:pt idx="22">
                  <c:v>9.8687572021438701</c:v>
                </c:pt>
                <c:pt idx="23">
                  <c:v>9.8856294473434545</c:v>
                </c:pt>
                <c:pt idx="24">
                  <c:v>9.9031620435630234</c:v>
                </c:pt>
                <c:pt idx="25">
                  <c:v>9.9213443829078347</c:v>
                </c:pt>
                <c:pt idx="26">
                  <c:v>9.9401656114092685</c:v>
                </c:pt>
                <c:pt idx="27">
                  <c:v>9.9596146494959505</c:v>
                </c:pt>
                <c:pt idx="28">
                  <c:v>9.979680212402517</c:v>
                </c:pt>
                <c:pt idx="29">
                  <c:v>10.000350830447001</c:v>
                </c:pt>
                <c:pt idx="30">
                  <c:v>10.021614869110776</c:v>
                </c:pt>
                <c:pt idx="31">
                  <c:v>10.043460548858215</c:v>
                </c:pt>
                <c:pt idx="32">
                  <c:v>10.065875964636746</c:v>
                </c:pt>
                <c:pt idx="33">
                  <c:v>10.088849105001531</c:v>
                </c:pt>
                <c:pt idx="34">
                  <c:v>10.112367870812871</c:v>
                </c:pt>
                <c:pt idx="35">
                  <c:v>10.136420093458236</c:v>
                </c:pt>
                <c:pt idx="36" formatCode="0.0">
                  <c:v>10.16099355255488</c:v>
                </c:pt>
                <c:pt idx="37" formatCode="0.0">
                  <c:v>10.186075993092906</c:v>
                </c:pt>
                <c:pt idx="38" formatCode="0.0">
                  <c:v>10.21165514198276</c:v>
                </c:pt>
                <c:pt idx="39" formatCode="0.0">
                  <c:v>10.237718723975043</c:v>
                </c:pt>
                <c:pt idx="40" formatCode="0.0">
                  <c:v>10.264254476924529</c:v>
                </c:pt>
                <c:pt idx="41" formatCode="0.0">
                  <c:v>10.291250166374187</c:v>
                </c:pt>
                <c:pt idx="42" formatCode="0.0">
                  <c:v>10.318693599438669</c:v>
                </c:pt>
                <c:pt idx="43" formatCode="0.0">
                  <c:v>10.346572637970608</c:v>
                </c:pt>
                <c:pt idx="44" formatCode="0.0">
                  <c:v>10.37487521099635</c:v>
                </c:pt>
                <c:pt idx="45" formatCode="0.0">
                  <c:v>10.403589326411417</c:v>
                </c:pt>
                <c:pt idx="46" formatCode="0.0">
                  <c:v>10.432703081929047</c:v>
                </c:pt>
                <c:pt idx="47" formatCode="0.0">
                  <c:v>10.462204675278256</c:v>
                </c:pt>
                <c:pt idx="48" formatCode="0.0">
                  <c:v>10.492082413650907</c:v>
                </c:pt>
                <c:pt idx="49" formatCode="0.0">
                  <c:v>10.522324722399755</c:v>
                </c:pt>
                <c:pt idx="50" formatCode="0.0">
                  <c:v>10.55292015299216</c:v>
                </c:pt>
                <c:pt idx="51" formatCode="0.0">
                  <c:v>10.583857390226402</c:v>
                </c:pt>
                <c:pt idx="52" formatCode="0.0">
                  <c:v>10.615125258719662</c:v>
                </c:pt>
                <c:pt idx="53" formatCode="0.0">
                  <c:v>10.646712728678756</c:v>
                </c:pt>
                <c:pt idx="54" formatCode="0.0">
                  <c:v>10.678608920966445</c:v>
                </c:pt>
                <c:pt idx="55" formatCode="0.0">
                  <c:v>10.710803111477674</c:v>
                </c:pt>
                <c:pt idx="56" formatCode="0.0">
                  <c:v>10.743284734841632</c:v>
                </c:pt>
                <c:pt idx="57" formatCode="0.0">
                  <c:v>10.776043387466594</c:v>
                </c:pt>
                <c:pt idx="58" formatCode="0.0">
                  <c:v>10.809068829945749</c:v>
                </c:pt>
                <c:pt idx="59" formatCode="0.0">
                  <c:v>10.842350988842979</c:v>
                </c:pt>
                <c:pt idx="60" formatCode="0.0">
                  <c:v>10.875879957878359</c:v>
                </c:pt>
                <c:pt idx="61" formatCode="0.0">
                  <c:v>10.909645998533888</c:v>
                </c:pt>
                <c:pt idx="62" formatCode="0.0">
                  <c:v>10.943639540100175</c:v>
                </c:pt>
                <c:pt idx="63" formatCode="0.0">
                  <c:v>10.977851179185452</c:v>
                </c:pt>
                <c:pt idx="64" formatCode="0.0">
                  <c:v>11.012271678708361</c:v>
                </c:pt>
                <c:pt idx="65" formatCode="0.0">
                  <c:v>11.046891966396085</c:v>
                </c:pt>
                <c:pt idx="66" formatCode="0.0">
                  <c:v>11.081703132809571</c:v>
                </c:pt>
                <c:pt idx="67" formatCode="0.0">
                  <c:v>11.116696428917384</c:v>
                </c:pt>
                <c:pt idx="68" formatCode="0.0">
                  <c:v>11.151863263239706</c:v>
                </c:pt>
                <c:pt idx="69" formatCode="0.0">
                  <c:v>11.187195198583781</c:v>
                </c:pt>
                <c:pt idx="70" formatCode="0.0">
                  <c:v>11.222683948391769</c:v>
                </c:pt>
                <c:pt idx="71" formatCode="0.0">
                  <c:v>11.258321372721831</c:v>
                </c:pt>
                <c:pt idx="72" formatCode="0.0">
                  <c:v>11.294099473882678</c:v>
                </c:pt>
                <c:pt idx="73" formatCode="0.0">
                  <c:v>11.330010391741627</c:v>
                </c:pt>
                <c:pt idx="74" formatCode="0.0">
                  <c:v>11.366046398725683</c:v>
                </c:pt>
                <c:pt idx="75" formatCode="0.0">
                  <c:v>11.402199894534679</c:v>
                </c:pt>
                <c:pt idx="76" formatCode="0.0">
                  <c:v>11.438463400585192</c:v>
                </c:pt>
                <c:pt idx="77" formatCode="0.0">
                  <c:v>11.474829554203268</c:v>
                </c:pt>
                <c:pt idx="78" formatCode="0.0">
                  <c:v>11.511291102583701</c:v>
                </c:pt>
                <c:pt idx="79" formatCode="0.0">
                  <c:v>11.547840896532994</c:v>
                </c:pt>
                <c:pt idx="80" formatCode="0.0">
                  <c:v>11.584471884012752</c:v>
                </c:pt>
                <c:pt idx="81" formatCode="0.0">
                  <c:v>11.621177103499701</c:v>
                </c:pt>
                <c:pt idx="82" formatCode="0.0">
                  <c:v>11.657949677178188</c:v>
                </c:pt>
                <c:pt idx="83" formatCode="0.0">
                  <c:v>11.694782803980464</c:v>
                </c:pt>
                <c:pt idx="84" formatCode="0.0">
                  <c:v>11.731669752489761</c:v>
                </c:pt>
                <c:pt idx="85" formatCode="0.0">
                  <c:v>11.768603853720709</c:v>
                </c:pt>
                <c:pt idx="86" formatCode="0.0">
                  <c:v>11.805578493791304</c:v>
                </c:pt>
                <c:pt idx="87" formatCode="0.0">
                  <c:v>11.842587106500405</c:v>
                </c:pt>
                <c:pt idx="88" formatCode="0.0">
                  <c:v>11.879623165824258</c:v>
                </c:pt>
                <c:pt idx="89" formatCode="0.0">
                  <c:v>11.91668017834554</c:v>
                </c:pt>
                <c:pt idx="90" formatCode="0.0">
                  <c:v>11.953751675627945</c:v>
                </c:pt>
                <c:pt idx="91" formatCode="0.0">
                  <c:v>11.990831206549403</c:v>
                </c:pt>
                <c:pt idx="92" formatCode="0.0">
                  <c:v>12.027912329606705</c:v>
                </c:pt>
                <c:pt idx="93" formatCode="0.0">
                  <c:v>12.064988605204288</c:v>
                </c:pt>
                <c:pt idx="94" formatCode="0.0">
                  <c:v>12.102053587939901</c:v>
                </c:pt>
                <c:pt idx="95" formatCode="0.0">
                  <c:v>12.1391008188998</c:v>
                </c:pt>
                <c:pt idx="96" formatCode="0.0">
                  <c:v>12.176123817976231</c:v>
                </c:pt>
                <c:pt idx="97" formatCode="0.0">
                  <c:v>12.213116076219954</c:v>
                </c:pt>
                <c:pt idx="98" formatCode="0.0">
                  <c:v>12.250071048240704</c:v>
                </c:pt>
                <c:pt idx="99" formatCode="0.0">
                  <c:v>12.286982144668723</c:v>
                </c:pt>
                <c:pt idx="100" formatCode="0.0">
                  <c:v>12.323842724690497</c:v>
                </c:pt>
                <c:pt idx="101" formatCode="0.0">
                  <c:v>12.360646088672294</c:v>
                </c:pt>
                <c:pt idx="102" formatCode="0.0">
                  <c:v>12.397385470885212</c:v>
                </c:pt>
                <c:pt idx="103" formatCode="0.0">
                  <c:v>12.434054032345772</c:v>
                </c:pt>
                <c:pt idx="104" formatCode="0.0">
                  <c:v>12.470644853786528</c:v>
                </c:pt>
                <c:pt idx="105" formatCode="0.0">
                  <c:v>12.507150928771386</c:v>
                </c:pt>
                <c:pt idx="106" formatCode="0.0">
                  <c:v>12.54356515697083</c:v>
                </c:pt>
                <c:pt idx="107" formatCode="0.0">
                  <c:v>12.579880337612648</c:v>
                </c:pt>
                <c:pt idx="108" formatCode="0.0">
                  <c:v>12.616089163124126</c:v>
                </c:pt>
                <c:pt idx="109" formatCode="0.0">
                  <c:v>12.652184212982242</c:v>
                </c:pt>
                <c:pt idx="110" formatCode="0.0">
                  <c:v>12.688157947788774</c:v>
                </c:pt>
                <c:pt idx="111" formatCode="0.0">
                  <c:v>12.724002703587757</c:v>
                </c:pt>
                <c:pt idx="112" formatCode="0.0">
                  <c:v>12.75971068644318</c:v>
                </c:pt>
                <c:pt idx="113" formatCode="0.0">
                  <c:v>12.795273967295328</c:v>
                </c:pt>
                <c:pt idx="114" formatCode="0.0">
                  <c:v>12.830684477114627</c:v>
                </c:pt>
                <c:pt idx="115" formatCode="0.0">
                  <c:v>12.865934002372237</c:v>
                </c:pt>
                <c:pt idx="116" formatCode="0.0">
                  <c:v>12.901014180847282</c:v>
                </c:pt>
                <c:pt idx="117" formatCode="0.0">
                  <c:v>12.935916497790739</c:v>
                </c:pt>
                <c:pt idx="118" formatCode="0.0">
                  <c:v>12.970632282466608</c:v>
                </c:pt>
                <c:pt idx="119" formatCode="0.0">
                  <c:v>13.005152705091229</c:v>
                </c:pt>
                <c:pt idx="120" formatCode="0.0">
                  <c:v>13.039468774191892</c:v>
                </c:pt>
                <c:pt idx="121" formatCode="0.0">
                  <c:v>13.073571334406143</c:v>
                </c:pt>
                <c:pt idx="122" formatCode="0.0">
                  <c:v>13.107451064743362</c:v>
                </c:pt>
                <c:pt idx="123" formatCode="0.0">
                  <c:v>13.141098477330205</c:v>
                </c:pt>
                <c:pt idx="124" formatCode="0.0">
                  <c:v>13.174503916661656</c:v>
                </c:pt>
                <c:pt idx="125" formatCode="0.0">
                  <c:v>13.207657559379141</c:v>
                </c:pt>
                <c:pt idx="126" formatCode="0.0">
                  <c:v>13.240549414597162</c:v>
                </c:pt>
                <c:pt idx="127" formatCode="0.0">
                  <c:v>13.273169324799511</c:v>
                </c:pt>
                <c:pt idx="128" formatCode="0.0">
                  <c:v>13.305506967325679</c:v>
                </c:pt>
                <c:pt idx="129" formatCode="0.0">
                  <c:v>13.337551856467639</c:v>
                </c:pt>
                <c:pt idx="130" formatCode="0.0">
                  <c:v>13.369293346196345</c:v>
                </c:pt>
                <c:pt idx="131" formatCode="0.0">
                  <c:v>13.400720633536585</c:v>
                </c:pt>
                <c:pt idx="132" formatCode="0.0">
                  <c:v>13.431822762607782</c:v>
                </c:pt>
                <c:pt idx="133" formatCode="0.0">
                  <c:v>13.462588629347135</c:v>
                </c:pt>
                <c:pt idx="134" formatCode="0.0">
                  <c:v>13.493006986930313</c:v>
                </c:pt>
                <c:pt idx="135" formatCode="0.0">
                  <c:v>13.523066451903238</c:v>
                </c:pt>
                <c:pt idx="136" formatCode="0.0">
                  <c:v>13.552755511036962</c:v>
                </c:pt>
                <c:pt idx="137" formatCode="0.0">
                  <c:v>13.582062528915717</c:v>
                </c:pt>
                <c:pt idx="138" formatCode="0.0">
                  <c:v>13.610975756266148</c:v>
                </c:pt>
                <c:pt idx="139" formatCode="0.0">
                  <c:v>13.639483339033537</c:v>
                </c:pt>
                <c:pt idx="140" formatCode="0.0">
                  <c:v>13.667573328208416</c:v>
                </c:pt>
                <c:pt idx="141" formatCode="0.0">
                  <c:v>13.695233690404201</c:v>
                </c:pt>
                <c:pt idx="142" formatCode="0.0">
                  <c:v>13.722452319183949</c:v>
                </c:pt>
                <c:pt idx="143" formatCode="0.0">
                  <c:v>13.749217047130996</c:v>
                </c:pt>
                <c:pt idx="144" formatCode="0.0">
                  <c:v>13.775515658655456</c:v>
                </c:pt>
                <c:pt idx="145" formatCode="0.0">
                  <c:v>13.80133590352489</c:v>
                </c:pt>
                <c:pt idx="146" formatCode="0.0">
                  <c:v>13.826665511104222</c:v>
                </c:pt>
                <c:pt idx="147" formatCode="0.0">
                  <c:v>13.851492205286299</c:v>
                </c:pt>
                <c:pt idx="148" formatCode="0.0">
                  <c:v>13.875803720090637</c:v>
                </c:pt>
                <c:pt idx="149" formatCode="0.0">
                  <c:v>13.899587815904313</c:v>
                </c:pt>
                <c:pt idx="150" formatCode="0.0">
                  <c:v>13.922832296334731</c:v>
                </c:pt>
                <c:pt idx="151" formatCode="0.0">
                  <c:v>13.945525025640311</c:v>
                </c:pt>
                <c:pt idx="152" formatCode="0.0">
                  <c:v>13.967653946700915</c:v>
                </c:pt>
                <c:pt idx="153" formatCode="0.0">
                  <c:v>13.989207099485915</c:v>
                </c:pt>
                <c:pt idx="154" formatCode="0.0">
                  <c:v>14.010172639973849</c:v>
                </c:pt>
                <c:pt idx="155" formatCode="0.0">
                  <c:v>14.030538859473559</c:v>
                </c:pt>
                <c:pt idx="156" formatCode="0.0">
                  <c:v>14.050294204293014</c:v>
                </c:pt>
                <c:pt idx="157" formatCode="0.0">
                  <c:v>14.069427295698171</c:v>
                </c:pt>
                <c:pt idx="158" formatCode="0.0">
                  <c:v>14.087926950100769</c:v>
                </c:pt>
                <c:pt idx="159" formatCode="0.0">
                  <c:v>14.105782199410591</c:v>
                </c:pt>
                <c:pt idx="160" formatCode="0.0">
                  <c:v>14.122982311484554</c:v>
                </c:pt>
                <c:pt idx="161" formatCode="0.0">
                  <c:v>14.139516810602204</c:v>
                </c:pt>
                <c:pt idx="162" formatCode="0.0">
                  <c:v>14.155375497894632</c:v>
                </c:pt>
                <c:pt idx="163" formatCode="0.0">
                  <c:v>14.170548471651649</c:v>
                </c:pt>
                <c:pt idx="164" formatCode="0.0">
                  <c:v>14.185026147430261</c:v>
                </c:pt>
                <c:pt idx="165" formatCode="0.0">
                  <c:v>14.198799277886016</c:v>
                </c:pt>
                <c:pt idx="166" formatCode="0.0">
                  <c:v>14.211858972247958</c:v>
                </c:pt>
                <c:pt idx="167" formatCode="0.0">
                  <c:v>14.224196715357298</c:v>
                </c:pt>
                <c:pt idx="168" formatCode="0.0">
                  <c:v>14.235804386189976</c:v>
                </c:pt>
                <c:pt idx="169" formatCode="0.0">
                  <c:v>14.246674275783787</c:v>
                </c:pt>
                <c:pt idx="170" formatCode="0.0">
                  <c:v>14.256799104491735</c:v>
                </c:pt>
                <c:pt idx="171" formatCode="0.0">
                  <c:v>14.26617203848482</c:v>
                </c:pt>
                <c:pt idx="172" formatCode="0.0">
                  <c:v>14.274786705429609</c:v>
                </c:pt>
                <c:pt idx="173" formatCode="0.0">
                  <c:v>14.282637209268454</c:v>
                </c:pt>
                <c:pt idx="174" formatCode="0.0">
                  <c:v>14.289718144033488</c:v>
                </c:pt>
                <c:pt idx="175" formatCode="0.0">
                  <c:v>14.29602460662905</c:v>
                </c:pt>
                <c:pt idx="176" formatCode="0.0">
                  <c:v>14.301552208521455</c:v>
                </c:pt>
                <c:pt idx="177" formatCode="0.0">
                  <c:v>14.306297086279603</c:v>
                </c:pt>
                <c:pt idx="178" formatCode="0.0">
                  <c:v>14.310255910914943</c:v>
                </c:pt>
                <c:pt idx="179" formatCode="0.0">
                  <c:v>14.31342589597492</c:v>
                </c:pt>
                <c:pt idx="180" formatCode="0.0">
                  <c:v>14.315804804349664</c:v>
                </c:pt>
                <c:pt idx="181" formatCode="0.0">
                  <c:v>14.317390953758114</c:v>
                </c:pt>
                <c:pt idx="182" formatCode="0.0">
                  <c:v>14.318183220885963</c:v>
                </c:pt>
                <c:pt idx="183" formatCode="0.0">
                  <c:v>14.31818104415469</c:v>
                </c:pt>
                <c:pt idx="184" formatCode="0.0">
                  <c:v>14.317384425107667</c:v>
                </c:pt>
                <c:pt idx="185" formatCode="0.0">
                  <c:v>14.315793928406345</c:v>
                </c:pt>
                <c:pt idx="186" formatCode="0.0">
                  <c:v>14.313410680436546</c:v>
                </c:pt>
                <c:pt idx="187" formatCode="0.0">
                  <c:v>14.310236366531901</c:v>
                </c:pt>
                <c:pt idx="188" formatCode="0.0">
                  <c:v>14.306273226828415</c:v>
                </c:pt>
                <c:pt idx="189" formatCode="0.0">
                  <c:v>14.301524050771086</c:v>
                </c:pt>
                <c:pt idx="190" formatCode="0.0">
                  <c:v>14.295992170299996</c:v>
                </c:pt>
                <c:pt idx="191" formatCode="0.0">
                  <c:v>14.28968145174999</c:v>
                </c:pt>
                <c:pt idx="192" formatCode="0.0">
                  <c:v>14.282596286503953</c:v>
                </c:pt>
                <c:pt idx="193" formatCode="0.0">
                  <c:v>14.274741580445776</c:v>
                </c:pt>
                <c:pt idx="194" formatCode="0.0">
                  <c:v>14.266122742264457</c:v>
                </c:pt>
                <c:pt idx="195" formatCode="0.0">
                  <c:v>14.256745670665813</c:v>
                </c:pt>
                <c:pt idx="196" formatCode="0.0">
                  <c:v>14.246616740553057</c:v>
                </c:pt>
                <c:pt idx="197" formatCode="0.0">
                  <c:v>14.235742788241426</c:v>
                </c:pt>
                <c:pt idx="198" formatCode="0.0">
                  <c:v>14.224131095775929</c:v>
                </c:pt>
                <c:pt idx="199" formatCode="0.0">
                  <c:v>14.211789374424225</c:v>
                </c:pt>
                <c:pt idx="200" formatCode="0.0">
                  <c:v>14.19872574741934</c:v>
                </c:pt>
                <c:pt idx="201" formatCode="0.0">
                  <c:v>14.184948732029126</c:v>
                </c:pt>
                <c:pt idx="202" formatCode="0.0">
                  <c:v>14.170467221030595</c:v>
                </c:pt>
                <c:pt idx="203" formatCode="0.0">
                  <c:v>14.155290463668658</c:v>
                </c:pt>
                <c:pt idx="204" formatCode="0.0">
                  <c:v>14.139428046179036</c:v>
                </c:pt>
                <c:pt idx="205" formatCode="0.0">
                  <c:v>14.122889871955106</c:v>
                </c:pt>
                <c:pt idx="206" formatCode="0.0">
                  <c:v>14.105686141438202</c:v>
                </c:pt>
                <c:pt idx="207" formatCode="0.0">
                  <c:v>14.087827331809516</c:v>
                </c:pt>
                <c:pt idx="208" formatCode="0.0">
                  <c:v>14.069324176560741</c:v>
                </c:pt>
                <c:pt idx="209" formatCode="0.0">
                  <c:v>14.050187645018514</c:v>
                </c:pt>
                <c:pt idx="210" formatCode="0.0">
                  <c:v>14.030428921895679</c:v>
                </c:pt>
                <c:pt idx="211" formatCode="0.0">
                  <c:v>14.010059386939741</c:v>
                </c:pt>
                <c:pt idx="212" formatCode="0.0">
                  <c:v>13.989090594746164</c:v>
                </c:pt>
                <c:pt idx="213" formatCode="0.0">
                  <c:v>13.967534254800899</c:v>
                </c:pt>
                <c:pt idx="214" formatCode="0.0">
                  <c:v>13.945402211813354</c:v>
                </c:pt>
                <c:pt idx="215" formatCode="0.0">
                  <c:v>13.922706426397289</c:v>
                </c:pt>
                <c:pt idx="216" formatCode="0.0">
                  <c:v>13.899458956153515</c:v>
                </c:pt>
                <c:pt idx="217" formatCode="0.0">
                  <c:v>13.875671937204423</c:v>
                </c:pt>
                <c:pt idx="218" formatCode="0.0">
                  <c:v>13.851357566226401</c:v>
                </c:pt>
                <c:pt idx="219" formatCode="0.0">
                  <c:v>13.826528083022227</c:v>
                </c:pt>
                <c:pt idx="220" formatCode="0.0">
                  <c:v>13.801195753671538</c:v>
                </c:pt>
                <c:pt idx="221" formatCode="0.0">
                  <c:v>13.775372854293414</c:v>
                </c:pt>
                <c:pt idx="222" formatCode="0.0">
                  <c:v>13.749071655451194</c:v>
                </c:pt>
                <c:pt idx="223" formatCode="0.0">
                  <c:v>13.722304407225661</c:v>
                </c:pt>
                <c:pt idx="224" formatCode="0.0">
                  <c:v>13.695083324978969</c:v>
                </c:pt>
                <c:pt idx="225" formatCode="0.0">
                  <c:v>13.667420575827864</c:v>
                </c:pt>
                <c:pt idx="226" formatCode="0.0">
                  <c:v>13.639328265841256</c:v>
                </c:pt>
                <c:pt idx="227" formatCode="0.0">
                  <c:v>13.610818427973578</c:v>
                </c:pt>
                <c:pt idx="228" formatCode="0.0">
                  <c:v>13.581903010742158</c:v>
                </c:pt>
                <c:pt idx="229" formatCode="0.0">
                  <c:v>13.552593867653673</c:v>
                </c:pt>
                <c:pt idx="230" formatCode="0.0">
                  <c:v>13.52290274738167</c:v>
                </c:pt>
                <c:pt idx="231" formatCode="0.0">
                  <c:v>13.492841284694444</c:v>
                </c:pt>
                <c:pt idx="232" formatCode="0.0">
                  <c:v>13.462420992129873</c:v>
                </c:pt>
                <c:pt idx="233" formatCode="0.0">
                  <c:v>13.431653252411419</c:v>
                </c:pt>
                <c:pt idx="234" formatCode="0.0">
                  <c:v>13.400549311597237</c:v>
                </c:pt>
                <c:pt idx="235" formatCode="0.0">
                  <c:v>13.36912027295233</c:v>
                </c:pt>
                <c:pt idx="236" formatCode="0.0">
                  <c:v>13.337377091531705</c:v>
                </c:pt>
                <c:pt idx="237" formatCode="0.0">
                  <c:v>13.305330569461026</c:v>
                </c:pt>
                <c:pt idx="238" formatCode="0.0">
                  <c:v>13.272991351899488</c:v>
                </c:pt>
                <c:pt idx="239" formatCode="0.0">
                  <c:v>13.240369923668599</c:v>
                </c:pt>
                <c:pt idx="240" formatCode="0.0">
                  <c:v>13.207476606529132</c:v>
                </c:pt>
                <c:pt idx="241" formatCode="0.0">
                  <c:v>13.174321557087799</c:v>
                </c:pt>
                <c:pt idx="242" formatCode="0.0">
                  <c:v>13.140914765314077</c:v>
                </c:pt>
                <c:pt idx="243" formatCode="0.0">
                  <c:v>13.107266053647221</c:v>
                </c:pt>
                <c:pt idx="244" formatCode="0.0">
                  <c:v>13.073385076672656</c:v>
                </c:pt>
                <c:pt idx="245" formatCode="0.0">
                  <c:v>13.039281321346813</c:v>
                </c:pt>
                <c:pt idx="246" formatCode="0.0">
                  <c:v>13.004964107748931</c:v>
                </c:pt>
                <c:pt idx="247" formatCode="0.0">
                  <c:v>12.970442590338305</c:v>
                </c:pt>
                <c:pt idx="248" formatCode="0.0">
                  <c:v>12.935725759695295</c:v>
                </c:pt>
                <c:pt idx="249" formatCode="0.0">
                  <c:v>12.900822444724524</c:v>
                </c:pt>
                <c:pt idx="250" formatCode="0.0">
                  <c:v>12.865741315298573</c:v>
                </c:pt>
                <c:pt idx="251" formatCode="0.0">
                  <c:v>12.830490885320959</c:v>
                </c:pt>
                <c:pt idx="252" formatCode="0.0">
                  <c:v>12.795079516187052</c:v>
                </c:pt>
                <c:pt idx="253" formatCode="0.0">
                  <c:v>12.759515420622193</c:v>
                </c:pt>
                <c:pt idx="254" formatCode="0.0">
                  <c:v>12.723806666876397</c:v>
                </c:pt>
                <c:pt idx="255" formatCode="0.0">
                  <c:v>12.687961183255526</c:v>
                </c:pt>
                <c:pt idx="256" formatCode="0.0">
                  <c:v>12.651986762969106</c:v>
                </c:pt>
                <c:pt idx="257" formatCode="0.0">
                  <c:v>12.615891069275609</c:v>
                </c:pt>
                <c:pt idx="258" formatCode="0.0">
                  <c:v>12.579681640906195</c:v>
                </c:pt>
                <c:pt idx="259" formatCode="0.0">
                  <c:v>12.54336589774865</c:v>
                </c:pt>
                <c:pt idx="260" formatCode="0.0">
                  <c:v>12.506951146773543</c:v>
                </c:pt>
                <c:pt idx="261" formatCode="0.0">
                  <c:v>12.470444588185243</c:v>
                </c:pt>
                <c:pt idx="262" formatCode="0.0">
                  <c:v>12.433853321780779</c:v>
                </c:pt>
                <c:pt idx="263" formatCode="0.0">
                  <c:v>12.397184353500149</c:v>
                </c:pt>
                <c:pt idx="264" formatCode="0.0">
                  <c:v>12.360444602152018</c:v>
                </c:pt>
                <c:pt idx="265" formatCode="0.0">
                  <c:v>12.323640906299195</c:v>
                </c:pt>
                <c:pt idx="266" formatCode="0.0">
                  <c:v>12.286780031288821</c:v>
                </c:pt>
                <c:pt idx="267" formatCode="0.0">
                  <c:v>12.249868676412412</c:v>
                </c:pt>
                <c:pt idx="268" formatCode="0.0">
                  <c:v>12.212913482181426</c:v>
                </c:pt>
                <c:pt idx="269" formatCode="0.0">
                  <c:v>12.175921037704244</c:v>
                </c:pt>
                <c:pt idx="270" formatCode="0.0">
                  <c:v>12.138897888150844</c:v>
                </c:pt>
                <c:pt idx="271" formatCode="0.0">
                  <c:v>12.10185054229169</c:v>
                </c:pt>
                <c:pt idx="272" formatCode="0.0">
                  <c:v>12.064785480097539</c:v>
                </c:pt>
                <c:pt idx="273" formatCode="0.0">
                  <c:v>12.027709160387134</c:v>
                </c:pt>
                <c:pt idx="274" formatCode="0.0">
                  <c:v>11.990628028509912</c:v>
                </c:pt>
                <c:pt idx="275" formatCode="0.0">
                  <c:v>11.953548524050859</c:v>
                </c:pt>
                <c:pt idx="276" formatCode="0.0">
                  <c:v>11.916477088544895</c:v>
                </c:pt>
                <c:pt idx="277" formatCode="0.0">
                  <c:v>11.879420173188006</c:v>
                </c:pt>
                <c:pt idx="278" formatCode="0.0">
                  <c:v>11.842384246532516</c:v>
                </c:pt>
                <c:pt idx="279" formatCode="0.0">
                  <c:v>11.805375802153687</c:v>
                </c:pt>
                <c:pt idx="280" formatCode="0.0">
                  <c:v>11.768401366274825</c:v>
                </c:pt>
                <c:pt idx="281" formatCode="0.0">
                  <c:v>11.731467505337966</c:v>
                </c:pt>
                <c:pt idx="282" formatCode="0.0">
                  <c:v>11.694580833506881</c:v>
                </c:pt>
                <c:pt idx="283" formatCode="0.0">
                  <c:v>11.657748020089153</c:v>
                </c:pt>
                <c:pt idx="284" formatCode="0.0">
                  <c:v>11.620975796863616</c:v>
                </c:pt>
                <c:pt idx="285" formatCode="0.0">
                  <c:v>11.584270965299323</c:v>
                </c:pt>
                <c:pt idx="286" formatCode="0.0">
                  <c:v>11.547640403651759</c:v>
                </c:pt>
                <c:pt idx="287" formatCode="0.0">
                  <c:v>11.511091073921733</c:v>
                </c:pt>
                <c:pt idx="288" formatCode="0.0">
                  <c:v>11.474630028662057</c:v>
                </c:pt>
                <c:pt idx="289" formatCode="0.0">
                  <c:v>11.438264417616523</c:v>
                </c:pt>
                <c:pt idx="290" formatCode="0.0">
                  <c:v>11.402001494175476</c:v>
                </c:pt>
                <c:pt idx="291" formatCode="0.0">
                  <c:v>11.365848621631711</c:v>
                </c:pt>
                <c:pt idx="292" formatCode="0.0">
                  <c:v>11.329813279219975</c:v>
                </c:pt>
                <c:pt idx="293" formatCode="0.0">
                  <c:v>11.29390306792288</c:v>
                </c:pt>
                <c:pt idx="294" formatCode="0.0">
                  <c:v>11.258125716025608</c:v>
                </c:pt>
                <c:pt idx="295" formatCode="0.0">
                  <c:v>11.222489084401206</c:v>
                </c:pt>
                <c:pt idx="296" formatCode="0.0">
                  <c:v>11.187001171507891</c:v>
                </c:pt>
                <c:pt idx="297" formatCode="0.0">
                  <c:v>11.151670118079267</c:v>
                </c:pt>
                <c:pt idx="298" formatCode="0.0">
                  <c:v>11.116504211487911</c:v>
                </c:pt>
                <c:pt idx="299" formatCode="0.0">
                  <c:v>11.081511889762346</c:v>
                </c:pt>
                <c:pt idx="300" formatCode="0.0">
                  <c:v>11.046701745237133</c:v>
                </c:pt>
                <c:pt idx="301" formatCode="0.0">
                  <c:v>11.012082527815211</c:v>
                </c:pt>
                <c:pt idx="302" formatCode="0.0">
                  <c:v>10.977663147821639</c:v>
                </c:pt>
                <c:pt idx="303" formatCode="0.0">
                  <c:v>10.943452678427294</c:v>
                </c:pt>
                <c:pt idx="304" formatCode="0.0">
                  <c:v>10.909460357621146</c:v>
                </c:pt>
                <c:pt idx="305" formatCode="0.0">
                  <c:v>10.87569558970945</c:v>
                </c:pt>
                <c:pt idx="306" formatCode="0.0">
                  <c:v>10.842167946320204</c:v>
                </c:pt>
                <c:pt idx="307" formatCode="0.0">
                  <c:v>10.808887166891253</c:v>
                </c:pt>
                <c:pt idx="308" formatCode="0.0">
                  <c:v>10.775863158620572</c:v>
                </c:pt>
                <c:pt idx="309" formatCode="0.0">
                  <c:v>10.743105995857446</c:v>
                </c:pt>
                <c:pt idx="310" formatCode="0.0">
                  <c:v>10.710625918913728</c:v>
                </c:pt>
                <c:pt idx="311" formatCode="0.0">
                  <c:v>10.678433332274684</c:v>
                </c:pt>
                <c:pt idx="312" formatCode="0.0">
                  <c:v>10.646538802189765</c:v>
                </c:pt>
                <c:pt idx="313" formatCode="0.0">
                  <c:v>10.614953053624182</c:v>
                </c:pt>
                <c:pt idx="314" formatCode="0.0">
                  <c:v>10.583686966553197</c:v>
                </c:pt>
                <c:pt idx="315" formatCode="0.0">
                  <c:v>10.552751571582158</c:v>
                </c:pt>
                <c:pt idx="316" formatCode="0.0">
                  <c:v>10.52215804487636</c:v>
                </c:pt>
                <c:pt idx="317" formatCode="0.0">
                  <c:v>10.491917702386411</c:v>
                </c:pt>
                <c:pt idx="318" formatCode="0.0">
                  <c:v>10.462041993356296</c:v>
                </c:pt>
                <c:pt idx="319" formatCode="0.0">
                  <c:v>10.432542493103037</c:v>
                </c:pt>
                <c:pt idx="320" formatCode="0.0">
                  <c:v>10.403430895058936</c:v>
                </c:pt>
                <c:pt idx="321" formatCode="0.0">
                  <c:v>10.374719002069396</c:v>
                </c:pt>
                <c:pt idx="322" formatCode="0.0">
                  <c:v>10.3464187169418</c:v>
                </c:pt>
                <c:pt idx="323" formatCode="0.0">
                  <c:v>10.318542032243277</c:v>
                </c:pt>
                <c:pt idx="324" formatCode="0.0">
                  <c:v>10.291101019348082</c:v>
                </c:pt>
                <c:pt idx="325" formatCode="0.0">
                  <c:v>10.264107816738074</c:v>
                </c:pt>
                <c:pt idx="326" formatCode="0.0">
                  <c:v>10.237574617562904</c:v>
                </c:pt>
                <c:pt idx="327" formatCode="0.0">
                  <c:v>10.211513656469796</c:v>
                </c:pt>
                <c:pt idx="328" formatCode="0.0">
                  <c:v>10.185937195716141</c:v>
                </c:pt>
                <c:pt idx="329" formatCode="0.0">
                  <c:v>10.1608575105817</c:v>
                </c:pt>
                <c:pt idx="330" formatCode="0.0">
                  <c:v>10.136286874100932</c:v>
                </c:pt>
                <c:pt idx="331" formatCode="0.0">
                  <c:v>10.112237541139644</c:v>
                </c:pt>
                <c:pt idx="332" formatCode="0.0">
                  <c:v>10.088721731844158</c:v>
                </c:pt>
                <c:pt idx="333" formatCode="0.0">
                  <c:v>10.065751614495072</c:v>
                </c:pt>
                <c:pt idx="334" formatCode="0.0">
                  <c:v>10.043339287801684</c:v>
                </c:pt>
                <c:pt idx="335" formatCode="0.0">
                  <c:v>10.021496762677241</c:v>
                </c:pt>
                <c:pt idx="336" formatCode="0.0">
                  <c:v>10.000235943539051</c:v>
                </c:pt>
                <c:pt idx="337" formatCode="0.0">
                  <c:v>9.9795686091816034</c:v>
                </c:pt>
                <c:pt idx="338" formatCode="0.0">
                  <c:v>9.9595063932746122</c:v>
                </c:pt>
                <c:pt idx="339" formatCode="0.0">
                  <c:v>9.9400607645417605</c:v>
                </c:pt>
                <c:pt idx="340" formatCode="0.0">
                  <c:v>9.9212430066795019</c:v>
                </c:pt>
                <c:pt idx="341" formatCode="0.0">
                  <c:v>9.9030641980787752</c:v>
                </c:pt>
                <c:pt idx="342" formatCode="0.0">
                  <c:v>9.8855351914157019</c:v>
                </c:pt>
                <c:pt idx="343" formatCode="0.0">
                  <c:v>9.8686665931803113</c:v>
                </c:pt>
                <c:pt idx="344" formatCode="0.0">
                  <c:v>9.852468743215077</c:v>
                </c:pt>
                <c:pt idx="345" formatCode="0.0">
                  <c:v>9.8369516943373512</c:v>
                </c:pt>
                <c:pt idx="346" formatCode="0.0">
                  <c:v>9.8221251921218098</c:v>
                </c:pt>
                <c:pt idx="347" formatCode="0.0">
                  <c:v>9.8079986549206968</c:v>
                </c:pt>
                <c:pt idx="348" formatCode="0.0">
                  <c:v>9.7945811542006762</c:v>
                </c:pt>
                <c:pt idx="349" formatCode="0.0">
                  <c:v>9.781881395276077</c:v>
                </c:pt>
                <c:pt idx="350" formatCode="0.0">
                  <c:v>9.769907698518276</c:v>
                </c:pt>
                <c:pt idx="351" formatCode="0.0">
                  <c:v>9.7586679811210058</c:v>
                </c:pt>
                <c:pt idx="352" formatCode="0.0">
                  <c:v>9.7481697395004048</c:v>
                </c:pt>
                <c:pt idx="353" formatCode="0.0">
                  <c:v>9.7384200324074648</c:v>
                </c:pt>
                <c:pt idx="354" formatCode="0.0">
                  <c:v>9.7294254648286671</c:v>
                </c:pt>
                <c:pt idx="355" formatCode="0.0">
                  <c:v>9.7211921727482711</c:v>
                </c:pt>
                <c:pt idx="356" formatCode="0.0">
                  <c:v>9.7137258088427867</c:v>
                </c:pt>
                <c:pt idx="357" formatCode="0.0">
                  <c:v>9.7070315291748805</c:v>
                </c:pt>
                <c:pt idx="358" formatCode="0.0">
                  <c:v>9.7011139809498843</c:v>
                </c:pt>
                <c:pt idx="359" formatCode="0.0">
                  <c:v>9.6959772913938718</c:v>
                </c:pt>
                <c:pt idx="360" formatCode="0.0">
                  <c:v>9.6916250578072667</c:v>
                </c:pt>
                <c:pt idx="361" formatCode="0.0">
                  <c:v>9.6880603388427478</c:v>
                </c:pt>
                <c:pt idx="362" formatCode="0.0">
                  <c:v>9.6852856470505539</c:v>
                </c:pt>
                <c:pt idx="363" formatCode="0.0">
                  <c:v>9.6833029427282202</c:v>
                </c:pt>
                <c:pt idx="364" formatCode="0.0">
                  <c:v>9.6821136291055243</c:v>
                </c:pt>
                <c:pt idx="365" formatCode="0.0">
                  <c:v>9.6817185488888242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F-4E06-9921-215D2CE5FC86}"/>
            </c:ext>
          </c:extLst>
        </c:ser>
        <c:ser>
          <c:idx val="1"/>
          <c:order val="1"/>
          <c:tx>
            <c:strRef>
              <c:f>Resultados!$E$3</c:f>
              <c:strCache>
                <c:ptCount val="1"/>
                <c:pt idx="0">
                  <c:v>F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Hoja1!$A$1:$A$366</c:f>
              <c:numCache>
                <c:formatCode>[$-C0A]d\-mmm;@</c:formatCode>
                <c:ptCount val="366"/>
                <c:pt idx="0">
                  <c:v>41811</c:v>
                </c:pt>
                <c:pt idx="1">
                  <c:v>41812</c:v>
                </c:pt>
                <c:pt idx="2">
                  <c:v>41813</c:v>
                </c:pt>
                <c:pt idx="3">
                  <c:v>41814</c:v>
                </c:pt>
                <c:pt idx="4">
                  <c:v>41815</c:v>
                </c:pt>
                <c:pt idx="5">
                  <c:v>41816</c:v>
                </c:pt>
                <c:pt idx="6">
                  <c:v>41817</c:v>
                </c:pt>
                <c:pt idx="7">
                  <c:v>41818</c:v>
                </c:pt>
                <c:pt idx="8">
                  <c:v>41819</c:v>
                </c:pt>
                <c:pt idx="9">
                  <c:v>41820</c:v>
                </c:pt>
                <c:pt idx="10">
                  <c:v>41821</c:v>
                </c:pt>
                <c:pt idx="11">
                  <c:v>41822</c:v>
                </c:pt>
                <c:pt idx="12">
                  <c:v>41823</c:v>
                </c:pt>
                <c:pt idx="13">
                  <c:v>41824</c:v>
                </c:pt>
                <c:pt idx="14">
                  <c:v>41825</c:v>
                </c:pt>
                <c:pt idx="15">
                  <c:v>41826</c:v>
                </c:pt>
                <c:pt idx="16">
                  <c:v>41827</c:v>
                </c:pt>
                <c:pt idx="17">
                  <c:v>41828</c:v>
                </c:pt>
                <c:pt idx="18">
                  <c:v>41829</c:v>
                </c:pt>
                <c:pt idx="19">
                  <c:v>41830</c:v>
                </c:pt>
                <c:pt idx="20">
                  <c:v>41831</c:v>
                </c:pt>
                <c:pt idx="21">
                  <c:v>41832</c:v>
                </c:pt>
                <c:pt idx="22">
                  <c:v>41833</c:v>
                </c:pt>
                <c:pt idx="23">
                  <c:v>41834</c:v>
                </c:pt>
                <c:pt idx="24">
                  <c:v>41835</c:v>
                </c:pt>
                <c:pt idx="25">
                  <c:v>41836</c:v>
                </c:pt>
                <c:pt idx="26">
                  <c:v>41837</c:v>
                </c:pt>
                <c:pt idx="27">
                  <c:v>41838</c:v>
                </c:pt>
                <c:pt idx="28">
                  <c:v>41839</c:v>
                </c:pt>
                <c:pt idx="29">
                  <c:v>41840</c:v>
                </c:pt>
                <c:pt idx="30">
                  <c:v>41841</c:v>
                </c:pt>
                <c:pt idx="31">
                  <c:v>41842</c:v>
                </c:pt>
                <c:pt idx="32">
                  <c:v>41843</c:v>
                </c:pt>
                <c:pt idx="33">
                  <c:v>41844</c:v>
                </c:pt>
                <c:pt idx="34">
                  <c:v>41845</c:v>
                </c:pt>
                <c:pt idx="35">
                  <c:v>41846</c:v>
                </c:pt>
                <c:pt idx="36">
                  <c:v>41847</c:v>
                </c:pt>
                <c:pt idx="37">
                  <c:v>41848</c:v>
                </c:pt>
                <c:pt idx="38">
                  <c:v>41849</c:v>
                </c:pt>
                <c:pt idx="39">
                  <c:v>41850</c:v>
                </c:pt>
                <c:pt idx="40">
                  <c:v>41851</c:v>
                </c:pt>
                <c:pt idx="41">
                  <c:v>41852</c:v>
                </c:pt>
                <c:pt idx="42">
                  <c:v>41853</c:v>
                </c:pt>
                <c:pt idx="43">
                  <c:v>41854</c:v>
                </c:pt>
                <c:pt idx="44">
                  <c:v>41855</c:v>
                </c:pt>
                <c:pt idx="45">
                  <c:v>41856</c:v>
                </c:pt>
                <c:pt idx="46">
                  <c:v>41857</c:v>
                </c:pt>
                <c:pt idx="47">
                  <c:v>41858</c:v>
                </c:pt>
                <c:pt idx="48">
                  <c:v>41859</c:v>
                </c:pt>
                <c:pt idx="49">
                  <c:v>41860</c:v>
                </c:pt>
                <c:pt idx="50">
                  <c:v>41861</c:v>
                </c:pt>
                <c:pt idx="51">
                  <c:v>41862</c:v>
                </c:pt>
                <c:pt idx="52">
                  <c:v>41863</c:v>
                </c:pt>
                <c:pt idx="53">
                  <c:v>41864</c:v>
                </c:pt>
                <c:pt idx="54">
                  <c:v>41865</c:v>
                </c:pt>
                <c:pt idx="55">
                  <c:v>41866</c:v>
                </c:pt>
                <c:pt idx="56">
                  <c:v>41867</c:v>
                </c:pt>
                <c:pt idx="57">
                  <c:v>41868</c:v>
                </c:pt>
                <c:pt idx="58">
                  <c:v>41869</c:v>
                </c:pt>
                <c:pt idx="59">
                  <c:v>41870</c:v>
                </c:pt>
                <c:pt idx="60">
                  <c:v>41871</c:v>
                </c:pt>
                <c:pt idx="61">
                  <c:v>41872</c:v>
                </c:pt>
                <c:pt idx="62">
                  <c:v>41873</c:v>
                </c:pt>
                <c:pt idx="63">
                  <c:v>41874</c:v>
                </c:pt>
                <c:pt idx="64">
                  <c:v>41875</c:v>
                </c:pt>
                <c:pt idx="65">
                  <c:v>41876</c:v>
                </c:pt>
                <c:pt idx="66">
                  <c:v>41877</c:v>
                </c:pt>
                <c:pt idx="67">
                  <c:v>41878</c:v>
                </c:pt>
                <c:pt idx="68">
                  <c:v>41879</c:v>
                </c:pt>
                <c:pt idx="69">
                  <c:v>41880</c:v>
                </c:pt>
                <c:pt idx="70">
                  <c:v>41881</c:v>
                </c:pt>
                <c:pt idx="71">
                  <c:v>41882</c:v>
                </c:pt>
                <c:pt idx="72">
                  <c:v>41883</c:v>
                </c:pt>
                <c:pt idx="73">
                  <c:v>41884</c:v>
                </c:pt>
                <c:pt idx="74">
                  <c:v>41885</c:v>
                </c:pt>
                <c:pt idx="75">
                  <c:v>41886</c:v>
                </c:pt>
                <c:pt idx="76">
                  <c:v>41887</c:v>
                </c:pt>
                <c:pt idx="77">
                  <c:v>41888</c:v>
                </c:pt>
                <c:pt idx="78">
                  <c:v>41889</c:v>
                </c:pt>
                <c:pt idx="79">
                  <c:v>41890</c:v>
                </c:pt>
                <c:pt idx="80">
                  <c:v>41891</c:v>
                </c:pt>
                <c:pt idx="81">
                  <c:v>41892</c:v>
                </c:pt>
                <c:pt idx="82">
                  <c:v>41893</c:v>
                </c:pt>
                <c:pt idx="83">
                  <c:v>41894</c:v>
                </c:pt>
                <c:pt idx="84">
                  <c:v>41895</c:v>
                </c:pt>
                <c:pt idx="85">
                  <c:v>41896</c:v>
                </c:pt>
                <c:pt idx="86">
                  <c:v>41897</c:v>
                </c:pt>
                <c:pt idx="87">
                  <c:v>41898</c:v>
                </c:pt>
                <c:pt idx="88">
                  <c:v>41899</c:v>
                </c:pt>
                <c:pt idx="89">
                  <c:v>41900</c:v>
                </c:pt>
                <c:pt idx="90">
                  <c:v>41901</c:v>
                </c:pt>
                <c:pt idx="91">
                  <c:v>41902</c:v>
                </c:pt>
                <c:pt idx="92">
                  <c:v>41903</c:v>
                </c:pt>
                <c:pt idx="93">
                  <c:v>41904</c:v>
                </c:pt>
                <c:pt idx="94">
                  <c:v>41905</c:v>
                </c:pt>
                <c:pt idx="95">
                  <c:v>41906</c:v>
                </c:pt>
                <c:pt idx="96">
                  <c:v>41907</c:v>
                </c:pt>
                <c:pt idx="97">
                  <c:v>41908</c:v>
                </c:pt>
                <c:pt idx="98">
                  <c:v>41909</c:v>
                </c:pt>
                <c:pt idx="99">
                  <c:v>41910</c:v>
                </c:pt>
                <c:pt idx="100">
                  <c:v>41911</c:v>
                </c:pt>
                <c:pt idx="101">
                  <c:v>41912</c:v>
                </c:pt>
                <c:pt idx="102">
                  <c:v>41913</c:v>
                </c:pt>
                <c:pt idx="103">
                  <c:v>41914</c:v>
                </c:pt>
                <c:pt idx="104">
                  <c:v>41915</c:v>
                </c:pt>
                <c:pt idx="105">
                  <c:v>41916</c:v>
                </c:pt>
                <c:pt idx="106">
                  <c:v>41917</c:v>
                </c:pt>
                <c:pt idx="107">
                  <c:v>41918</c:v>
                </c:pt>
                <c:pt idx="108">
                  <c:v>41919</c:v>
                </c:pt>
                <c:pt idx="109">
                  <c:v>41920</c:v>
                </c:pt>
                <c:pt idx="110">
                  <c:v>41921</c:v>
                </c:pt>
                <c:pt idx="111">
                  <c:v>41922</c:v>
                </c:pt>
                <c:pt idx="112">
                  <c:v>41923</c:v>
                </c:pt>
                <c:pt idx="113">
                  <c:v>41924</c:v>
                </c:pt>
                <c:pt idx="114">
                  <c:v>41925</c:v>
                </c:pt>
                <c:pt idx="115">
                  <c:v>41926</c:v>
                </c:pt>
                <c:pt idx="116">
                  <c:v>41927</c:v>
                </c:pt>
                <c:pt idx="117">
                  <c:v>41928</c:v>
                </c:pt>
                <c:pt idx="118">
                  <c:v>41929</c:v>
                </c:pt>
                <c:pt idx="119">
                  <c:v>41930</c:v>
                </c:pt>
                <c:pt idx="120">
                  <c:v>41931</c:v>
                </c:pt>
                <c:pt idx="121">
                  <c:v>41932</c:v>
                </c:pt>
                <c:pt idx="122">
                  <c:v>41933</c:v>
                </c:pt>
                <c:pt idx="123">
                  <c:v>41934</c:v>
                </c:pt>
                <c:pt idx="124">
                  <c:v>41935</c:v>
                </c:pt>
                <c:pt idx="125">
                  <c:v>41936</c:v>
                </c:pt>
                <c:pt idx="126">
                  <c:v>41937</c:v>
                </c:pt>
                <c:pt idx="127">
                  <c:v>41938</c:v>
                </c:pt>
                <c:pt idx="128">
                  <c:v>41939</c:v>
                </c:pt>
                <c:pt idx="129">
                  <c:v>41940</c:v>
                </c:pt>
                <c:pt idx="130">
                  <c:v>41941</c:v>
                </c:pt>
                <c:pt idx="131">
                  <c:v>41942</c:v>
                </c:pt>
                <c:pt idx="132">
                  <c:v>41943</c:v>
                </c:pt>
                <c:pt idx="133">
                  <c:v>41944</c:v>
                </c:pt>
                <c:pt idx="134">
                  <c:v>41945</c:v>
                </c:pt>
                <c:pt idx="135">
                  <c:v>41946</c:v>
                </c:pt>
                <c:pt idx="136">
                  <c:v>41947</c:v>
                </c:pt>
                <c:pt idx="137">
                  <c:v>41948</c:v>
                </c:pt>
                <c:pt idx="138">
                  <c:v>41949</c:v>
                </c:pt>
                <c:pt idx="139">
                  <c:v>41950</c:v>
                </c:pt>
                <c:pt idx="140">
                  <c:v>41951</c:v>
                </c:pt>
                <c:pt idx="141">
                  <c:v>41952</c:v>
                </c:pt>
                <c:pt idx="142">
                  <c:v>41953</c:v>
                </c:pt>
                <c:pt idx="143">
                  <c:v>41954</c:v>
                </c:pt>
                <c:pt idx="144">
                  <c:v>41955</c:v>
                </c:pt>
                <c:pt idx="145">
                  <c:v>41956</c:v>
                </c:pt>
                <c:pt idx="146">
                  <c:v>41957</c:v>
                </c:pt>
                <c:pt idx="147">
                  <c:v>41958</c:v>
                </c:pt>
                <c:pt idx="148">
                  <c:v>41959</c:v>
                </c:pt>
                <c:pt idx="149">
                  <c:v>41960</c:v>
                </c:pt>
                <c:pt idx="150">
                  <c:v>41961</c:v>
                </c:pt>
                <c:pt idx="151">
                  <c:v>41962</c:v>
                </c:pt>
                <c:pt idx="152">
                  <c:v>41963</c:v>
                </c:pt>
                <c:pt idx="153">
                  <c:v>41964</c:v>
                </c:pt>
                <c:pt idx="154">
                  <c:v>41965</c:v>
                </c:pt>
                <c:pt idx="155">
                  <c:v>41966</c:v>
                </c:pt>
                <c:pt idx="156">
                  <c:v>41967</c:v>
                </c:pt>
                <c:pt idx="157">
                  <c:v>41968</c:v>
                </c:pt>
                <c:pt idx="158">
                  <c:v>41969</c:v>
                </c:pt>
                <c:pt idx="159">
                  <c:v>41970</c:v>
                </c:pt>
                <c:pt idx="160">
                  <c:v>41971</c:v>
                </c:pt>
                <c:pt idx="161">
                  <c:v>41972</c:v>
                </c:pt>
                <c:pt idx="162">
                  <c:v>41973</c:v>
                </c:pt>
                <c:pt idx="163">
                  <c:v>41974</c:v>
                </c:pt>
                <c:pt idx="164">
                  <c:v>41975</c:v>
                </c:pt>
                <c:pt idx="165">
                  <c:v>41976</c:v>
                </c:pt>
                <c:pt idx="166">
                  <c:v>41977</c:v>
                </c:pt>
                <c:pt idx="167">
                  <c:v>41978</c:v>
                </c:pt>
                <c:pt idx="168">
                  <c:v>41979</c:v>
                </c:pt>
                <c:pt idx="169">
                  <c:v>41980</c:v>
                </c:pt>
                <c:pt idx="170">
                  <c:v>41981</c:v>
                </c:pt>
                <c:pt idx="171">
                  <c:v>41982</c:v>
                </c:pt>
                <c:pt idx="172">
                  <c:v>41983</c:v>
                </c:pt>
                <c:pt idx="173">
                  <c:v>41984</c:v>
                </c:pt>
                <c:pt idx="174">
                  <c:v>41985</c:v>
                </c:pt>
                <c:pt idx="175">
                  <c:v>41986</c:v>
                </c:pt>
                <c:pt idx="176">
                  <c:v>41987</c:v>
                </c:pt>
                <c:pt idx="177">
                  <c:v>41988</c:v>
                </c:pt>
                <c:pt idx="178">
                  <c:v>41989</c:v>
                </c:pt>
                <c:pt idx="179">
                  <c:v>41990</c:v>
                </c:pt>
                <c:pt idx="180">
                  <c:v>41991</c:v>
                </c:pt>
                <c:pt idx="181">
                  <c:v>41992</c:v>
                </c:pt>
                <c:pt idx="182">
                  <c:v>41993</c:v>
                </c:pt>
                <c:pt idx="183">
                  <c:v>41994</c:v>
                </c:pt>
                <c:pt idx="184">
                  <c:v>41995</c:v>
                </c:pt>
                <c:pt idx="185">
                  <c:v>41996</c:v>
                </c:pt>
                <c:pt idx="186">
                  <c:v>41997</c:v>
                </c:pt>
                <c:pt idx="187">
                  <c:v>41998</c:v>
                </c:pt>
                <c:pt idx="188">
                  <c:v>41999</c:v>
                </c:pt>
                <c:pt idx="189">
                  <c:v>42000</c:v>
                </c:pt>
                <c:pt idx="190">
                  <c:v>42001</c:v>
                </c:pt>
                <c:pt idx="191">
                  <c:v>42002</c:v>
                </c:pt>
                <c:pt idx="192">
                  <c:v>42003</c:v>
                </c:pt>
                <c:pt idx="193">
                  <c:v>42004</c:v>
                </c:pt>
                <c:pt idx="194">
                  <c:v>42005</c:v>
                </c:pt>
                <c:pt idx="195">
                  <c:v>42006</c:v>
                </c:pt>
                <c:pt idx="196">
                  <c:v>42007</c:v>
                </c:pt>
                <c:pt idx="197">
                  <c:v>42008</c:v>
                </c:pt>
                <c:pt idx="198">
                  <c:v>42009</c:v>
                </c:pt>
                <c:pt idx="199">
                  <c:v>42010</c:v>
                </c:pt>
                <c:pt idx="200">
                  <c:v>42011</c:v>
                </c:pt>
                <c:pt idx="201">
                  <c:v>42012</c:v>
                </c:pt>
                <c:pt idx="202">
                  <c:v>42013</c:v>
                </c:pt>
                <c:pt idx="203">
                  <c:v>42014</c:v>
                </c:pt>
                <c:pt idx="204">
                  <c:v>42015</c:v>
                </c:pt>
                <c:pt idx="205">
                  <c:v>42016</c:v>
                </c:pt>
                <c:pt idx="206">
                  <c:v>42017</c:v>
                </c:pt>
                <c:pt idx="207">
                  <c:v>42018</c:v>
                </c:pt>
                <c:pt idx="208">
                  <c:v>42019</c:v>
                </c:pt>
                <c:pt idx="209">
                  <c:v>42020</c:v>
                </c:pt>
                <c:pt idx="210">
                  <c:v>42021</c:v>
                </c:pt>
                <c:pt idx="211">
                  <c:v>42022</c:v>
                </c:pt>
                <c:pt idx="212">
                  <c:v>42023</c:v>
                </c:pt>
                <c:pt idx="213">
                  <c:v>42024</c:v>
                </c:pt>
                <c:pt idx="214">
                  <c:v>42025</c:v>
                </c:pt>
                <c:pt idx="215">
                  <c:v>42026</c:v>
                </c:pt>
                <c:pt idx="216">
                  <c:v>42027</c:v>
                </c:pt>
                <c:pt idx="217">
                  <c:v>42028</c:v>
                </c:pt>
                <c:pt idx="218">
                  <c:v>42029</c:v>
                </c:pt>
                <c:pt idx="219">
                  <c:v>42030</c:v>
                </c:pt>
                <c:pt idx="220">
                  <c:v>42031</c:v>
                </c:pt>
                <c:pt idx="221">
                  <c:v>42032</c:v>
                </c:pt>
                <c:pt idx="222">
                  <c:v>42033</c:v>
                </c:pt>
                <c:pt idx="223">
                  <c:v>42034</c:v>
                </c:pt>
                <c:pt idx="224">
                  <c:v>42035</c:v>
                </c:pt>
                <c:pt idx="225">
                  <c:v>42036</c:v>
                </c:pt>
                <c:pt idx="226">
                  <c:v>42037</c:v>
                </c:pt>
                <c:pt idx="227">
                  <c:v>42038</c:v>
                </c:pt>
                <c:pt idx="228">
                  <c:v>42039</c:v>
                </c:pt>
                <c:pt idx="229">
                  <c:v>42040</c:v>
                </c:pt>
                <c:pt idx="230">
                  <c:v>42041</c:v>
                </c:pt>
                <c:pt idx="231">
                  <c:v>42042</c:v>
                </c:pt>
                <c:pt idx="232">
                  <c:v>42043</c:v>
                </c:pt>
                <c:pt idx="233">
                  <c:v>42044</c:v>
                </c:pt>
                <c:pt idx="234">
                  <c:v>42045</c:v>
                </c:pt>
                <c:pt idx="235">
                  <c:v>42046</c:v>
                </c:pt>
                <c:pt idx="236">
                  <c:v>42047</c:v>
                </c:pt>
                <c:pt idx="237">
                  <c:v>42048</c:v>
                </c:pt>
                <c:pt idx="238">
                  <c:v>42049</c:v>
                </c:pt>
                <c:pt idx="239">
                  <c:v>42050</c:v>
                </c:pt>
                <c:pt idx="240">
                  <c:v>42051</c:v>
                </c:pt>
                <c:pt idx="241">
                  <c:v>42052</c:v>
                </c:pt>
                <c:pt idx="242">
                  <c:v>42053</c:v>
                </c:pt>
                <c:pt idx="243">
                  <c:v>42054</c:v>
                </c:pt>
                <c:pt idx="244">
                  <c:v>42055</c:v>
                </c:pt>
                <c:pt idx="245">
                  <c:v>42056</c:v>
                </c:pt>
                <c:pt idx="246">
                  <c:v>42057</c:v>
                </c:pt>
                <c:pt idx="247">
                  <c:v>42058</c:v>
                </c:pt>
                <c:pt idx="248">
                  <c:v>42059</c:v>
                </c:pt>
                <c:pt idx="249">
                  <c:v>42060</c:v>
                </c:pt>
                <c:pt idx="250">
                  <c:v>42061</c:v>
                </c:pt>
                <c:pt idx="251">
                  <c:v>42062</c:v>
                </c:pt>
                <c:pt idx="252">
                  <c:v>42063</c:v>
                </c:pt>
                <c:pt idx="253">
                  <c:v>42064</c:v>
                </c:pt>
                <c:pt idx="254">
                  <c:v>42065</c:v>
                </c:pt>
                <c:pt idx="255">
                  <c:v>42066</c:v>
                </c:pt>
                <c:pt idx="256">
                  <c:v>42067</c:v>
                </c:pt>
                <c:pt idx="257">
                  <c:v>42068</c:v>
                </c:pt>
                <c:pt idx="258">
                  <c:v>42069</c:v>
                </c:pt>
                <c:pt idx="259">
                  <c:v>42070</c:v>
                </c:pt>
                <c:pt idx="260">
                  <c:v>42071</c:v>
                </c:pt>
                <c:pt idx="261">
                  <c:v>42072</c:v>
                </c:pt>
                <c:pt idx="262">
                  <c:v>42073</c:v>
                </c:pt>
                <c:pt idx="263">
                  <c:v>42074</c:v>
                </c:pt>
                <c:pt idx="264">
                  <c:v>42075</c:v>
                </c:pt>
                <c:pt idx="265">
                  <c:v>42076</c:v>
                </c:pt>
                <c:pt idx="266">
                  <c:v>42077</c:v>
                </c:pt>
                <c:pt idx="267">
                  <c:v>42078</c:v>
                </c:pt>
                <c:pt idx="268">
                  <c:v>42079</c:v>
                </c:pt>
                <c:pt idx="269">
                  <c:v>42080</c:v>
                </c:pt>
                <c:pt idx="270">
                  <c:v>42081</c:v>
                </c:pt>
                <c:pt idx="271">
                  <c:v>42082</c:v>
                </c:pt>
                <c:pt idx="272">
                  <c:v>42083</c:v>
                </c:pt>
                <c:pt idx="273">
                  <c:v>42084</c:v>
                </c:pt>
                <c:pt idx="274">
                  <c:v>42085</c:v>
                </c:pt>
                <c:pt idx="275">
                  <c:v>42086</c:v>
                </c:pt>
                <c:pt idx="276">
                  <c:v>42087</c:v>
                </c:pt>
                <c:pt idx="277">
                  <c:v>42088</c:v>
                </c:pt>
                <c:pt idx="278">
                  <c:v>42089</c:v>
                </c:pt>
                <c:pt idx="279">
                  <c:v>42090</c:v>
                </c:pt>
                <c:pt idx="280">
                  <c:v>42091</c:v>
                </c:pt>
                <c:pt idx="281">
                  <c:v>42092</c:v>
                </c:pt>
                <c:pt idx="282">
                  <c:v>42093</c:v>
                </c:pt>
                <c:pt idx="283">
                  <c:v>42094</c:v>
                </c:pt>
                <c:pt idx="284">
                  <c:v>42095</c:v>
                </c:pt>
                <c:pt idx="285">
                  <c:v>42096</c:v>
                </c:pt>
                <c:pt idx="286">
                  <c:v>42097</c:v>
                </c:pt>
                <c:pt idx="287">
                  <c:v>42098</c:v>
                </c:pt>
                <c:pt idx="288">
                  <c:v>42099</c:v>
                </c:pt>
                <c:pt idx="289">
                  <c:v>42100</c:v>
                </c:pt>
                <c:pt idx="290">
                  <c:v>42101</c:v>
                </c:pt>
                <c:pt idx="291">
                  <c:v>42102</c:v>
                </c:pt>
                <c:pt idx="292">
                  <c:v>42103</c:v>
                </c:pt>
                <c:pt idx="293">
                  <c:v>42104</c:v>
                </c:pt>
                <c:pt idx="294">
                  <c:v>42105</c:v>
                </c:pt>
                <c:pt idx="295">
                  <c:v>42106</c:v>
                </c:pt>
                <c:pt idx="296">
                  <c:v>42107</c:v>
                </c:pt>
                <c:pt idx="297">
                  <c:v>42108</c:v>
                </c:pt>
                <c:pt idx="298">
                  <c:v>42109</c:v>
                </c:pt>
                <c:pt idx="299">
                  <c:v>42110</c:v>
                </c:pt>
                <c:pt idx="300">
                  <c:v>42111</c:v>
                </c:pt>
                <c:pt idx="301">
                  <c:v>42112</c:v>
                </c:pt>
                <c:pt idx="302">
                  <c:v>42113</c:v>
                </c:pt>
                <c:pt idx="303">
                  <c:v>42114</c:v>
                </c:pt>
                <c:pt idx="304">
                  <c:v>42115</c:v>
                </c:pt>
                <c:pt idx="305">
                  <c:v>42116</c:v>
                </c:pt>
                <c:pt idx="306">
                  <c:v>42117</c:v>
                </c:pt>
                <c:pt idx="307">
                  <c:v>42118</c:v>
                </c:pt>
                <c:pt idx="308">
                  <c:v>42119</c:v>
                </c:pt>
                <c:pt idx="309">
                  <c:v>42120</c:v>
                </c:pt>
                <c:pt idx="310">
                  <c:v>42121</c:v>
                </c:pt>
                <c:pt idx="311">
                  <c:v>42122</c:v>
                </c:pt>
                <c:pt idx="312">
                  <c:v>42123</c:v>
                </c:pt>
                <c:pt idx="313">
                  <c:v>42124</c:v>
                </c:pt>
                <c:pt idx="314">
                  <c:v>42125</c:v>
                </c:pt>
                <c:pt idx="315">
                  <c:v>42126</c:v>
                </c:pt>
                <c:pt idx="316">
                  <c:v>42127</c:v>
                </c:pt>
                <c:pt idx="317">
                  <c:v>42128</c:v>
                </c:pt>
                <c:pt idx="318">
                  <c:v>42129</c:v>
                </c:pt>
                <c:pt idx="319">
                  <c:v>42130</c:v>
                </c:pt>
                <c:pt idx="320">
                  <c:v>42131</c:v>
                </c:pt>
                <c:pt idx="321">
                  <c:v>42132</c:v>
                </c:pt>
                <c:pt idx="322">
                  <c:v>42133</c:v>
                </c:pt>
                <c:pt idx="323">
                  <c:v>42134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42138</c:v>
                </c:pt>
                <c:pt idx="328">
                  <c:v>42139</c:v>
                </c:pt>
                <c:pt idx="329">
                  <c:v>42140</c:v>
                </c:pt>
                <c:pt idx="330">
                  <c:v>42141</c:v>
                </c:pt>
                <c:pt idx="331">
                  <c:v>42142</c:v>
                </c:pt>
                <c:pt idx="332">
                  <c:v>42143</c:v>
                </c:pt>
                <c:pt idx="333">
                  <c:v>42144</c:v>
                </c:pt>
                <c:pt idx="334">
                  <c:v>42145</c:v>
                </c:pt>
                <c:pt idx="335">
                  <c:v>42146</c:v>
                </c:pt>
                <c:pt idx="336">
                  <c:v>42147</c:v>
                </c:pt>
                <c:pt idx="337">
                  <c:v>42148</c:v>
                </c:pt>
                <c:pt idx="338">
                  <c:v>42149</c:v>
                </c:pt>
                <c:pt idx="339">
                  <c:v>42150</c:v>
                </c:pt>
                <c:pt idx="340">
                  <c:v>42151</c:v>
                </c:pt>
                <c:pt idx="341">
                  <c:v>42152</c:v>
                </c:pt>
                <c:pt idx="342">
                  <c:v>42153</c:v>
                </c:pt>
                <c:pt idx="343">
                  <c:v>42154</c:v>
                </c:pt>
                <c:pt idx="344">
                  <c:v>42155</c:v>
                </c:pt>
                <c:pt idx="345">
                  <c:v>42156</c:v>
                </c:pt>
                <c:pt idx="346">
                  <c:v>42157</c:v>
                </c:pt>
                <c:pt idx="347">
                  <c:v>42158</c:v>
                </c:pt>
                <c:pt idx="348">
                  <c:v>42159</c:v>
                </c:pt>
                <c:pt idx="349">
                  <c:v>42160</c:v>
                </c:pt>
                <c:pt idx="350">
                  <c:v>42161</c:v>
                </c:pt>
                <c:pt idx="351">
                  <c:v>42162</c:v>
                </c:pt>
                <c:pt idx="352">
                  <c:v>42163</c:v>
                </c:pt>
                <c:pt idx="353">
                  <c:v>42164</c:v>
                </c:pt>
                <c:pt idx="354">
                  <c:v>42165</c:v>
                </c:pt>
                <c:pt idx="355">
                  <c:v>42166</c:v>
                </c:pt>
                <c:pt idx="356">
                  <c:v>42167</c:v>
                </c:pt>
                <c:pt idx="357">
                  <c:v>42168</c:v>
                </c:pt>
                <c:pt idx="358">
                  <c:v>42169</c:v>
                </c:pt>
                <c:pt idx="359">
                  <c:v>42170</c:v>
                </c:pt>
                <c:pt idx="360">
                  <c:v>42171</c:v>
                </c:pt>
                <c:pt idx="361">
                  <c:v>42172</c:v>
                </c:pt>
                <c:pt idx="362">
                  <c:v>42173</c:v>
                </c:pt>
                <c:pt idx="363">
                  <c:v>42174</c:v>
                </c:pt>
                <c:pt idx="364">
                  <c:v>42175</c:v>
                </c:pt>
                <c:pt idx="365">
                  <c:v>42176</c:v>
                </c:pt>
              </c:numCache>
            </c:numRef>
          </c:cat>
          <c:val>
            <c:numRef>
              <c:f>Hoja1!$C$1:$C$366</c:f>
              <c:numCache>
                <c:formatCode>0.0</c:formatCode>
                <c:ptCount val="366"/>
                <c:pt idx="0">
                  <c:v>10.768929728077767</c:v>
                </c:pt>
                <c:pt idx="1">
                  <c:v>10.769287633875571</c:v>
                </c:pt>
                <c:pt idx="2">
                  <c:v>10.770357239388609</c:v>
                </c:pt>
                <c:pt idx="3">
                  <c:v>10.772137913392656</c:v>
                </c:pt>
                <c:pt idx="4">
                  <c:v>10.774628606225582</c:v>
                </c:pt>
                <c:pt idx="5">
                  <c:v>10.777827852192733</c:v>
                </c:pt>
                <c:pt idx="6">
                  <c:v>10.781733772917677</c:v>
                </c:pt>
                <c:pt idx="7">
                  <c:v>10.786344081622669</c:v>
                </c:pt>
                <c:pt idx="8">
                  <c:v>10.791656088319026</c:v>
                </c:pt>
                <c:pt idx="9">
                  <c:v>10.797666705883449</c:v>
                </c:pt>
                <c:pt idx="10">
                  <c:v>10.804372456992384</c:v>
                </c:pt>
                <c:pt idx="11">
                  <c:v>10.811769481882845</c:v>
                </c:pt>
                <c:pt idx="12">
                  <c:v>10.819853546904589</c:v>
                </c:pt>
                <c:pt idx="13">
                  <c:v>10.828620053825258</c:v>
                </c:pt>
                <c:pt idx="14">
                  <c:v>10.838064049847183</c:v>
                </c:pt>
                <c:pt idx="15">
                  <c:v>10.84818023829191</c:v>
                </c:pt>
                <c:pt idx="16">
                  <c:v>10.858962989905898</c:v>
                </c:pt>
                <c:pt idx="17">
                  <c:v>10.870406354739114</c:v>
                </c:pt>
                <c:pt idx="18">
                  <c:v>10.882504074546162</c:v>
                </c:pt>
                <c:pt idx="19">
                  <c:v>10.895249595658413</c:v>
                </c:pt>
                <c:pt idx="20">
                  <c:v>10.908636082274349</c:v>
                </c:pt>
                <c:pt idx="21">
                  <c:v>10.922656430114653</c:v>
                </c:pt>
                <c:pt idx="22">
                  <c:v>10.937303280388077</c:v>
                </c:pt>
                <c:pt idx="23">
                  <c:v>10.952569034014029</c:v>
                </c:pt>
                <c:pt idx="24">
                  <c:v>10.968445866047926</c:v>
                </c:pt>
                <c:pt idx="25">
                  <c:v>10.984925740255916</c:v>
                </c:pt>
                <c:pt idx="26">
                  <c:v>11.002000423786221</c:v>
                </c:pt>
                <c:pt idx="27">
                  <c:v>11.019661501885391</c:v>
                </c:pt>
                <c:pt idx="28">
                  <c:v>11.037900392609089</c:v>
                </c:pt>
                <c:pt idx="29">
                  <c:v>11.056708361478316</c:v>
                </c:pt>
                <c:pt idx="30">
                  <c:v>11.076076536033904</c:v>
                </c:pt>
                <c:pt idx="31">
                  <c:v>11.095995920243782</c:v>
                </c:pt>
                <c:pt idx="32">
                  <c:v>11.116457408719615</c:v>
                </c:pt>
                <c:pt idx="33">
                  <c:v>11.137451800701699</c:v>
                </c:pt>
                <c:pt idx="34">
                  <c:v>11.15896981377308</c:v>
                </c:pt>
                <c:pt idx="35">
                  <c:v>11.181002097266477</c:v>
                </c:pt>
                <c:pt idx="36">
                  <c:v>11.2035392453299</c:v>
                </c:pt>
                <c:pt idx="37">
                  <c:v>11.226571809619529</c:v>
                </c:pt>
                <c:pt idx="38">
                  <c:v>11.250090311590837</c:v>
                </c:pt>
                <c:pt idx="39">
                  <c:v>11.274085254361687</c:v>
                </c:pt>
                <c:pt idx="40">
                  <c:v>11.298547134123595</c:v>
                </c:pt>
                <c:pt idx="41">
                  <c:v>11.323466451079996</c:v>
                </c:pt>
                <c:pt idx="42">
                  <c:v>11.348833719892895</c:v>
                </c:pt>
                <c:pt idx="43">
                  <c:v>11.374639479621694</c:v>
                </c:pt>
                <c:pt idx="44">
                  <c:v>11.40087430314057</c:v>
                </c:pt>
                <c:pt idx="45">
                  <c:v>11.427528806022972</c:v>
                </c:pt>
                <c:pt idx="46">
                  <c:v>11.454593654884233</c:v>
                </c:pt>
                <c:pt idx="47">
                  <c:v>11.482059575175361</c:v>
                </c:pt>
                <c:pt idx="48">
                  <c:v>11.509917358423305</c:v>
                </c:pt>
                <c:pt idx="49">
                  <c:v>11.538157868914791</c:v>
                </c:pt>
                <c:pt idx="50">
                  <c:v>11.566772049822905</c:v>
                </c:pt>
                <c:pt idx="51">
                  <c:v>11.595750928777186</c:v>
                </c:pt>
                <c:pt idx="52">
                  <c:v>11.625085622879757</c:v>
                </c:pt>
                <c:pt idx="53">
                  <c:v>11.654767343171477</c:v>
                </c:pt>
                <c:pt idx="54">
                  <c:v>11.684787398553553</c:v>
                </c:pt>
                <c:pt idx="55">
                  <c:v>11.715137199171307</c:v>
                </c:pt>
                <c:pt idx="56">
                  <c:v>11.745808259267964</c:v>
                </c:pt>
                <c:pt idx="57">
                  <c:v>11.776792199517439</c:v>
                </c:pt>
                <c:pt idx="58">
                  <c:v>11.808080748845947</c:v>
                </c:pt>
                <c:pt idx="59">
                  <c:v>11.839665745753226</c:v>
                </c:pt>
                <c:pt idx="60">
                  <c:v>11.871539139144735</c:v>
                </c:pt>
                <c:pt idx="61">
                  <c:v>11.903692988686988</c:v>
                </c:pt>
                <c:pt idx="62">
                  <c:v>11.936119464698578</c:v>
                </c:pt>
                <c:pt idx="63">
                  <c:v>11.968810847589996</c:v>
                </c:pt>
                <c:pt idx="64">
                  <c:v>12.001759526865623</c:v>
                </c:pt>
                <c:pt idx="65">
                  <c:v>12.034957999701637</c:v>
                </c:pt>
                <c:pt idx="66">
                  <c:v>12.068398869113697</c:v>
                </c:pt>
                <c:pt idx="67">
                  <c:v>12.102074841728504</c:v>
                </c:pt>
                <c:pt idx="68">
                  <c:v>12.135978725173327</c:v>
                </c:pt>
                <c:pt idx="69">
                  <c:v>12.17010342509767</c:v>
                </c:pt>
                <c:pt idx="70">
                  <c:v>12.204441941841178</c:v>
                </c:pt>
                <c:pt idx="71">
                  <c:v>12.238987366761895</c:v>
                </c:pt>
                <c:pt idx="72">
                  <c:v>12.273732878238784</c:v>
                </c:pt>
                <c:pt idx="73">
                  <c:v>12.308671737362321</c:v>
                </c:pt>
                <c:pt idx="74">
                  <c:v>12.34379728332687</c:v>
                </c:pt>
                <c:pt idx="75">
                  <c:v>12.379102928538249</c:v>
                </c:pt>
                <c:pt idx="76">
                  <c:v>12.414582153449814</c:v>
                </c:pt>
                <c:pt idx="77">
                  <c:v>12.450228501140085</c:v>
                </c:pt>
                <c:pt idx="78">
                  <c:v>12.486035571644786</c:v>
                </c:pt>
                <c:pt idx="79">
                  <c:v>12.521997016055961</c:v>
                </c:pt>
                <c:pt idx="80">
                  <c:v>12.558106530400515</c:v>
                </c:pt>
                <c:pt idx="81">
                  <c:v>12.59435784931051</c:v>
                </c:pt>
                <c:pt idx="82">
                  <c:v>12.630744739497192</c:v>
                </c:pt>
                <c:pt idx="83">
                  <c:v>12.667260993040593</c:v>
                </c:pt>
                <c:pt idx="84">
                  <c:v>12.70390042050648</c:v>
                </c:pt>
                <c:pt idx="85">
                  <c:v>12.740656843902194</c:v>
                </c:pt>
                <c:pt idx="86">
                  <c:v>12.777524089482851</c:v>
                </c:pt>
                <c:pt idx="87">
                  <c:v>12.81449598041932</c:v>
                </c:pt>
                <c:pt idx="88">
                  <c:v>12.851566329339333</c:v>
                </c:pt>
                <c:pt idx="89">
                  <c:v>12.888728930753071</c:v>
                </c:pt>
                <c:pt idx="90">
                  <c:v>12.925977553374624</c:v>
                </c:pt>
                <c:pt idx="91">
                  <c:v>12.963305932350734</c:v>
                </c:pt>
                <c:pt idx="92">
                  <c:v>13.000707761408416</c:v>
                </c:pt>
                <c:pt idx="93">
                  <c:v>13.038176684933138</c:v>
                </c:pt>
                <c:pt idx="94">
                  <c:v>13.075706289989485</c:v>
                </c:pt>
                <c:pt idx="95">
                  <c:v>13.113290098296384</c:v>
                </c:pt>
                <c:pt idx="96">
                  <c:v>13.150921558169413</c:v>
                </c:pt>
                <c:pt idx="97">
                  <c:v>13.188594036442881</c:v>
                </c:pt>
                <c:pt idx="98">
                  <c:v>13.226300810384819</c:v>
                </c:pt>
                <c:pt idx="99">
                  <c:v>13.264035059618504</c:v>
                </c:pt>
                <c:pt idx="100">
                  <c:v>13.30178985806447</c:v>
                </c:pt>
                <c:pt idx="101">
                  <c:v>13.339558165917671</c:v>
                </c:pt>
                <c:pt idx="102">
                  <c:v>13.377332821674827</c:v>
                </c:pt>
                <c:pt idx="103">
                  <c:v>13.415106534227764</c:v>
                </c:pt>
                <c:pt idx="104">
                  <c:v>13.452871875039133</c:v>
                </c:pt>
                <c:pt idx="105">
                  <c:v>13.490621270417567</c:v>
                </c:pt>
                <c:pt idx="106">
                  <c:v>13.528346993910203</c:v>
                </c:pt>
                <c:pt idx="107">
                  <c:v>13.566041158831091</c:v>
                </c:pt>
                <c:pt idx="108">
                  <c:v>13.603695710944992</c:v>
                </c:pt>
                <c:pt idx="109">
                  <c:v>13.641302421326808</c:v>
                </c:pt>
                <c:pt idx="110">
                  <c:v>13.678852879417773</c:v>
                </c:pt>
                <c:pt idx="111">
                  <c:v>13.716338486300485</c:v>
                </c:pt>
                <c:pt idx="112">
                  <c:v>13.753750448215705</c:v>
                </c:pt>
                <c:pt idx="113">
                  <c:v>13.79107977034476</c:v>
                </c:pt>
                <c:pt idx="114">
                  <c:v>13.828317250882444</c:v>
                </c:pt>
                <c:pt idx="115">
                  <c:v>13.86545347542603</c:v>
                </c:pt>
                <c:pt idx="116">
                  <c:v>13.902478811707157</c:v>
                </c:pt>
                <c:pt idx="117">
                  <c:v>13.939383404694063</c:v>
                </c:pt>
                <c:pt idx="118">
                  <c:v>13.976157172092636</c:v>
                </c:pt>
                <c:pt idx="119">
                  <c:v>14.012789800275556</c:v>
                </c:pt>
                <c:pt idx="120">
                  <c:v>14.049270740669597</c:v>
                </c:pt>
                <c:pt idx="121">
                  <c:v>14.085589206631907</c:v>
                </c:pt>
                <c:pt idx="122">
                  <c:v>14.121734170846748</c:v>
                </c:pt>
                <c:pt idx="123">
                  <c:v>14.157694363274807</c:v>
                </c:pt>
                <c:pt idx="124">
                  <c:v>14.193458269687586</c:v>
                </c:pt>
                <c:pt idx="125">
                  <c:v>14.229014130819971</c:v>
                </c:pt>
                <c:pt idx="126">
                  <c:v>14.26434994217407</c:v>
                </c:pt>
                <c:pt idx="127">
                  <c:v>14.29945345450782</c:v>
                </c:pt>
                <c:pt idx="128">
                  <c:v>14.334312175041642</c:v>
                </c:pt>
                <c:pt idx="129">
                  <c:v>14.368913369416349</c:v>
                </c:pt>
                <c:pt idx="130">
                  <c:v>14.403244064435096</c:v>
                </c:pt>
                <c:pt idx="131">
                  <c:v>14.437291051621557</c:v>
                </c:pt>
                <c:pt idx="132">
                  <c:v>14.47104089162584</c:v>
                </c:pt>
                <c:pt idx="133">
                  <c:v>14.504479919508489</c:v>
                </c:pt>
                <c:pt idx="134">
                  <c:v>14.537594250931718</c:v>
                </c:pt>
                <c:pt idx="135">
                  <c:v>14.570369789285548</c:v>
                </c:pt>
                <c:pt idx="136">
                  <c:v>14.60279223377459</c:v>
                </c:pt>
                <c:pt idx="137">
                  <c:v>14.63484708848919</c:v>
                </c:pt>
                <c:pt idx="138">
                  <c:v>14.666519672482249</c:v>
                </c:pt>
                <c:pt idx="139">
                  <c:v>14.697795130870276</c:v>
                </c:pt>
                <c:pt idx="140">
                  <c:v>14.728658446974263</c:v>
                </c:pt>
                <c:pt idx="141">
                  <c:v>14.759094455512489</c:v>
                </c:pt>
                <c:pt idx="142">
                  <c:v>14.789087856853778</c:v>
                </c:pt>
                <c:pt idx="143">
                  <c:v>14.818623232335632</c:v>
                </c:pt>
                <c:pt idx="144">
                  <c:v>14.847685060647381</c:v>
                </c:pt>
                <c:pt idx="145">
                  <c:v>14.876257735273631</c:v>
                </c:pt>
                <c:pt idx="146">
                  <c:v>14.904325582988529</c:v>
                </c:pt>
                <c:pt idx="147">
                  <c:v>14.931872883385816</c:v>
                </c:pt>
                <c:pt idx="148">
                  <c:v>14.958883889424293</c:v>
                </c:pt>
                <c:pt idx="149">
                  <c:v>14.985342848962176</c:v>
                </c:pt>
                <c:pt idx="150">
                  <c:v>15.011234027248058</c:v>
                </c:pt>
                <c:pt idx="151">
                  <c:v>15.036541730329654</c:v>
                </c:pt>
                <c:pt idx="152">
                  <c:v>15.061250329335113</c:v>
                </c:pt>
                <c:pt idx="153">
                  <c:v>15.085344285575198</c:v>
                </c:pt>
                <c:pt idx="154">
                  <c:v>15.108808176407825</c:v>
                </c:pt>
                <c:pt idx="155">
                  <c:v>15.131626721799901</c:v>
                </c:pt>
                <c:pt idx="156">
                  <c:v>15.153784811514548</c:v>
                </c:pt>
                <c:pt idx="157">
                  <c:v>15.175267532845599</c:v>
                </c:pt>
                <c:pt idx="158">
                  <c:v>15.19606019881431</c:v>
                </c:pt>
                <c:pt idx="159">
                  <c:v>15.216148376737532</c:v>
                </c:pt>
                <c:pt idx="160">
                  <c:v>15.235517917070437</c:v>
                </c:pt>
                <c:pt idx="161">
                  <c:v>15.254154982421253</c:v>
                </c:pt>
                <c:pt idx="162">
                  <c:v>15.272046076630634</c:v>
                </c:pt>
                <c:pt idx="163">
                  <c:v>15.289178073803388</c:v>
                </c:pt>
                <c:pt idx="164">
                  <c:v>15.305538247176388</c:v>
                </c:pt>
                <c:pt idx="165">
                  <c:v>15.321114297703113</c:v>
                </c:pt>
                <c:pt idx="166">
                  <c:v>15.335894382232382</c:v>
                </c:pt>
                <c:pt idx="167">
                  <c:v>15.349867141157176</c:v>
                </c:pt>
                <c:pt idx="168">
                  <c:v>15.363021725408029</c:v>
                </c:pt>
                <c:pt idx="169">
                  <c:v>15.375347822665498</c:v>
                </c:pt>
                <c:pt idx="170">
                  <c:v>15.386835682666629</c:v>
                </c:pt>
                <c:pt idx="171">
                  <c:v>15.397476141482077</c:v>
                </c:pt>
                <c:pt idx="172">
                  <c:v>15.407260644643031</c:v>
                </c:pt>
                <c:pt idx="173">
                  <c:v>15.416181269000617</c:v>
                </c:pt>
                <c:pt idx="174">
                  <c:v>15.424230743204832</c:v>
                </c:pt>
                <c:pt idx="175">
                  <c:v>15.431402466695715</c:v>
                </c:pt>
                <c:pt idx="176">
                  <c:v>15.437690527105506</c:v>
                </c:pt>
                <c:pt idx="177">
                  <c:v>15.443089715978131</c:v>
                </c:pt>
                <c:pt idx="178">
                  <c:v>15.4475955427201</c:v>
                </c:pt>
                <c:pt idx="179">
                  <c:v>15.451204246706023</c:v>
                </c:pt>
                <c:pt idx="180">
                  <c:v>15.453912807471507</c:v>
                </c:pt>
                <c:pt idx="181">
                  <c:v>15.455718952936211</c:v>
                </c:pt>
                <c:pt idx="182">
                  <c:v>15.456621165610864</c:v>
                </c:pt>
                <c:pt idx="183">
                  <c:v>15.456618686753007</c:v>
                </c:pt>
                <c:pt idx="184">
                  <c:v>15.455711518447975</c:v>
                </c:pt>
                <c:pt idx="185">
                  <c:v>15.453900423603137</c:v>
                </c:pt>
                <c:pt idx="186">
                  <c:v>15.45118692385558</c:v>
                </c:pt>
                <c:pt idx="187">
                  <c:v>15.447573295404991</c:v>
                </c:pt>
                <c:pt idx="188">
                  <c:v>15.443062562795522</c:v>
                </c:pt>
                <c:pt idx="189">
                  <c:v>15.437658490681754</c:v>
                </c:pt>
                <c:pt idx="190">
                  <c:v>15.431365573625252</c:v>
                </c:pt>
                <c:pt idx="191">
                  <c:v>15.42418902397865</c:v>
                </c:pt>
                <c:pt idx="192">
                  <c:v>15.41613475792488</c:v>
                </c:pt>
                <c:pt idx="193">
                  <c:v>15.40720937974824</c:v>
                </c:pt>
                <c:pt idx="194">
                  <c:v>15.397420164423238</c:v>
                </c:pt>
                <c:pt idx="195">
                  <c:v>15.386775038615033</c:v>
                </c:pt>
                <c:pt idx="196">
                  <c:v>15.37528256019257</c:v>
                </c:pt>
                <c:pt idx="197">
                  <c:v>15.362951896361986</c:v>
                </c:pt>
                <c:pt idx="198">
                  <c:v>15.34979280053301</c:v>
                </c:pt>
                <c:pt idx="199">
                  <c:v>15.335815588035922</c:v>
                </c:pt>
                <c:pt idx="200">
                  <c:v>15.321031110809711</c:v>
                </c:pt>
                <c:pt idx="201">
                  <c:v>15.305450731185081</c:v>
                </c:pt>
                <c:pt idx="202">
                  <c:v>15.289086294887031</c:v>
                </c:pt>
                <c:pt idx="203">
                  <c:v>15.27195010338286</c:v>
                </c:pt>
                <c:pt idx="204">
                  <c:v>15.254054885700826</c:v>
                </c:pt>
                <c:pt idx="205">
                  <c:v>15.235413769843744</c:v>
                </c:pt>
                <c:pt idx="206">
                  <c:v>15.216040253919861</c:v>
                </c:pt>
                <c:pt idx="207">
                  <c:v>15.195948177110523</c:v>
                </c:pt>
                <c:pt idx="208">
                  <c:v>15.175151690590903</c:v>
                </c:pt>
                <c:pt idx="209">
                  <c:v>15.153665228515859</c:v>
                </c:pt>
                <c:pt idx="210">
                  <c:v>15.131503479178496</c:v>
                </c:pt>
                <c:pt idx="211">
                  <c:v>15.108681356443761</c:v>
                </c:pt>
                <c:pt idx="212">
                  <c:v>15.085213971553962</c:v>
                </c:pt>
                <c:pt idx="213">
                  <c:v>15.061116605397141</c:v>
                </c:pt>
                <c:pt idx="214">
                  <c:v>15.036404681322994</c:v>
                </c:pt>
                <c:pt idx="215">
                  <c:v>15.011093738584687</c:v>
                </c:pt>
                <c:pt idx="216">
                  <c:v>14.98519940647834</c:v>
                </c:pt>
                <c:pt idx="217">
                  <c:v>14.958737379245161</c:v>
                </c:pt>
                <c:pt idx="218">
                  <c:v>14.931723391794815</c:v>
                </c:pt>
                <c:pt idx="219">
                  <c:v>14.904173196301542</c:v>
                </c:pt>
                <c:pt idx="220">
                  <c:v>14.87610253971841</c:v>
                </c:pt>
                <c:pt idx="221">
                  <c:v>14.847527142248206</c:v>
                </c:pt>
                <c:pt idx="222">
                  <c:v>14.818462676803549</c:v>
                </c:pt>
                <c:pt idx="223">
                  <c:v>14.788924749482399</c:v>
                </c:pt>
                <c:pt idx="224">
                  <c:v>14.758928881079569</c:v>
                </c:pt>
                <c:pt idx="225">
                  <c:v>14.728490489649005</c:v>
                </c:pt>
                <c:pt idx="226">
                  <c:v>14.697624874126515</c:v>
                </c:pt>
                <c:pt idx="227">
                  <c:v>14.66634719901746</c:v>
                </c:pt>
                <c:pt idx="228">
                  <c:v>14.634672480149316</c:v>
                </c:pt>
                <c:pt idx="229">
                  <c:v>14.602615571484639</c:v>
                </c:pt>
                <c:pt idx="230">
                  <c:v>14.570191152985979</c:v>
                </c:pt>
                <c:pt idx="231">
                  <c:v>14.537413719520435</c:v>
                </c:pt>
                <c:pt idx="232">
                  <c:v>14.504297570788422</c:v>
                </c:pt>
                <c:pt idx="233">
                  <c:v>14.470856802257975</c:v>
                </c:pt>
                <c:pt idx="234">
                  <c:v>14.437105297083285</c:v>
                </c:pt>
                <c:pt idx="235">
                  <c:v>14.403056718983782</c:v>
                </c:pt>
                <c:pt idx="236">
                  <c:v>14.368724506057932</c:v>
                </c:pt>
                <c:pt idx="237">
                  <c:v>14.334121865504104</c:v>
                </c:pt>
                <c:pt idx="238">
                  <c:v>14.299261769219445</c:v>
                </c:pt>
                <c:pt idx="239">
                  <c:v>14.264156950246205</c:v>
                </c:pt>
                <c:pt idx="240">
                  <c:v>14.228819900034193</c:v>
                </c:pt>
                <c:pt idx="241">
                  <c:v>14.193262866487075</c:v>
                </c:pt>
                <c:pt idx="242">
                  <c:v>14.157497852759741</c:v>
                </c:pt>
                <c:pt idx="243">
                  <c:v>14.121536616773556</c:v>
                </c:pt>
                <c:pt idx="244">
                  <c:v>14.085390671416141</c:v>
                </c:pt>
                <c:pt idx="245">
                  <c:v>14.049071285392335</c:v>
                </c:pt>
                <c:pt idx="246">
                  <c:v>14.012589484693065</c:v>
                </c:pt>
                <c:pt idx="247">
                  <c:v>13.975956054649151</c:v>
                </c:pt>
                <c:pt idx="248">
                  <c:v>13.939181542537531</c:v>
                </c:pt>
                <c:pt idx="249">
                  <c:v>13.902276260707708</c:v>
                </c:pt>
                <c:pt idx="250">
                  <c:v>13.865250290197077</c:v>
                </c:pt>
                <c:pt idx="251">
                  <c:v>13.82811348480419</c:v>
                </c:pt>
                <c:pt idx="252">
                  <c:v>13.790875475589976</c:v>
                </c:pt>
                <c:pt idx="253">
                  <c:v>13.753545675777602</c:v>
                </c:pt>
                <c:pt idx="254">
                  <c:v>13.716133286022561</c:v>
                </c:pt>
                <c:pt idx="255">
                  <c:v>13.678647300025444</c:v>
                </c:pt>
                <c:pt idx="256">
                  <c:v>13.641096510460713</c:v>
                </c:pt>
                <c:pt idx="257">
                  <c:v>13.603489515195811</c:v>
                </c:pt>
                <c:pt idx="258">
                  <c:v>13.565834723775746</c:v>
                </c:pt>
                <c:pt idx="259">
                  <c:v>13.528140364149348</c:v>
                </c:pt>
                <c:pt idx="260">
                  <c:v>13.490414489614192</c:v>
                </c:pt>
                <c:pt idx="261">
                  <c:v>13.452664985958174</c:v>
                </c:pt>
                <c:pt idx="262">
                  <c:v>13.414899578776662</c:v>
                </c:pt>
                <c:pt idx="263">
                  <c:v>13.377125840944837</c:v>
                </c:pt>
                <c:pt idx="264">
                  <c:v>13.339351200225892</c:v>
                </c:pt>
                <c:pt idx="265">
                  <c:v>13.301582946996476</c:v>
                </c:pt>
                <c:pt idx="266">
                  <c:v>13.26382824207143</c:v>
                </c:pt>
                <c:pt idx="267">
                  <c:v>13.226094124610906</c:v>
                </c:pt>
                <c:pt idx="268">
                  <c:v>13.18838752009329</c:v>
                </c:pt>
                <c:pt idx="269">
                  <c:v>13.150715248338313</c:v>
                </c:pt>
                <c:pt idx="270">
                  <c:v>13.113084031565162</c:v>
                </c:pt>
                <c:pt idx="271">
                  <c:v>13.075500502471048</c:v>
                </c:pt>
                <c:pt idx="272">
                  <c:v>13.037971212316199</c:v>
                </c:pt>
                <c:pt idx="273">
                  <c:v>13.000502639001711</c:v>
                </c:pt>
                <c:pt idx="274">
                  <c:v>12.963101195127098</c:v>
                </c:pt>
                <c:pt idx="275">
                  <c:v>12.925773236014845</c:v>
                </c:pt>
                <c:pt idx="276">
                  <c:v>12.888525067689459</c:v>
                </c:pt>
                <c:pt idx="277">
                  <c:v>12.851362954798947</c:v>
                </c:pt>
                <c:pt idx="278">
                  <c:v>12.814293128466792</c:v>
                </c:pt>
                <c:pt idx="279">
                  <c:v>12.777321794062702</c:v>
                </c:pt>
                <c:pt idx="280">
                  <c:v>12.740455138880641</c:v>
                </c:pt>
                <c:pt idx="281">
                  <c:v>12.703699339712633</c:v>
                </c:pt>
                <c:pt idx="282">
                  <c:v>12.667060570306974</c:v>
                </c:pt>
                <c:pt idx="283">
                  <c:v>12.630545008699549</c:v>
                </c:pt>
                <c:pt idx="284">
                  <c:v>12.594158844406829</c:v>
                </c:pt>
                <c:pt idx="285">
                  <c:v>12.55790828546918</c:v>
                </c:pt>
                <c:pt idx="286">
                  <c:v>12.52179956533301</c:v>
                </c:pt>
                <c:pt idx="287">
                  <c:v>12.485838949560176</c:v>
                </c:pt>
                <c:pt idx="288">
                  <c:v>12.45003274235291</c:v>
                </c:pt>
                <c:pt idx="289">
                  <c:v>12.414387292882452</c:v>
                </c:pt>
                <c:pt idx="290">
                  <c:v>12.378909001409278</c:v>
                </c:pt>
                <c:pt idx="291">
                  <c:v>12.343604325182788</c:v>
                </c:pt>
                <c:pt idx="292">
                  <c:v>12.308479784107929</c:v>
                </c:pt>
                <c:pt idx="293">
                  <c:v>12.273541966166196</c:v>
                </c:pt>
                <c:pt idx="294">
                  <c:v>12.238797532578108</c:v>
                </c:pt>
                <c:pt idx="295">
                  <c:v>12.20425322269409</c:v>
                </c:pt>
                <c:pt idx="296">
                  <c:v>12.169915858600529</c:v>
                </c:pt>
                <c:pt idx="297">
                  <c:v>12.13579234942749</c:v>
                </c:pt>
                <c:pt idx="298">
                  <c:v>12.101889695344459</c:v>
                </c:pt>
                <c:pt idx="299">
                  <c:v>12.068214991230255</c:v>
                </c:pt>
                <c:pt idx="300">
                  <c:v>12.034775430003235</c:v>
                </c:pt>
                <c:pt idx="301">
                  <c:v>12.00157830559764</c:v>
                </c:pt>
                <c:pt idx="302">
                  <c:v>11.968631015572008</c:v>
                </c:pt>
                <c:pt idx="303">
                  <c:v>11.9359410633355</c:v>
                </c:pt>
                <c:pt idx="304">
                  <c:v>11.903516059977997</c:v>
                </c:pt>
                <c:pt idx="305">
                  <c:v>11.871363725689902</c:v>
                </c:pt>
                <c:pt idx="306">
                  <c:v>11.839491890757785</c:v>
                </c:pt>
                <c:pt idx="307">
                  <c:v>11.807908496122147</c:v>
                </c:pt>
                <c:pt idx="308">
                  <c:v>11.77662159348386</c:v>
                </c:pt>
                <c:pt idx="309">
                  <c:v>11.745639344946287</c:v>
                </c:pt>
                <c:pt idx="310">
                  <c:v>11.714970022180392</c:v>
                </c:pt>
                <c:pt idx="311">
                  <c:v>11.684622005100854</c:v>
                </c:pt>
                <c:pt idx="312">
                  <c:v>11.654603780041645</c:v>
                </c:pt>
                <c:pt idx="313">
                  <c:v>11.62492393742045</c:v>
                </c:pt>
                <c:pt idx="314">
                  <c:v>11.595591168881963</c:v>
                </c:pt>
                <c:pt idx="315">
                  <c:v>11.566614263911219</c:v>
                </c:pt>
                <c:pt idx="316">
                  <c:v>11.53800210590901</c:v>
                </c:pt>
                <c:pt idx="317">
                  <c:v>11.509763667722721</c:v>
                </c:pt>
                <c:pt idx="318">
                  <c:v>11.481908006627185</c:v>
                </c:pt>
                <c:pt idx="319">
                  <c:v>11.454444258751549</c:v>
                </c:pt>
                <c:pt idx="320">
                  <c:v>11.427381632949636</c:v>
                </c:pt>
                <c:pt idx="321">
                  <c:v>11.400729404113035</c:v>
                </c:pt>
                <c:pt idx="322">
                  <c:v>11.374496905927831</c:v>
                </c:pt>
                <c:pt idx="323">
                  <c:v>11.348693523077765</c:v>
                </c:pt>
                <c:pt idx="324">
                  <c:v>11.323328682898634</c:v>
                </c:pt>
                <c:pt idx="325">
                  <c:v>11.298411846490851</c:v>
                </c:pt>
                <c:pt idx="326">
                  <c:v>11.273952499299192</c:v>
                </c:pt>
                <c:pt idx="327">
                  <c:v>11.249960141171117</c:v>
                </c:pt>
                <c:pt idx="328">
                  <c:v>11.226444275907404</c:v>
                </c:pt>
                <c:pt idx="329">
                  <c:v>11.203414400321234</c:v>
                </c:pt>
                <c:pt idx="330">
                  <c:v>11.180879992824369</c:v>
                </c:pt>
                <c:pt idx="331">
                  <c:v>11.158850501561689</c:v>
                </c:pt>
                <c:pt idx="332">
                  <c:v>11.13733533211774</c:v>
                </c:pt>
                <c:pt idx="333">
                  <c:v>11.116343834821768</c:v>
                </c:pt>
                <c:pt idx="334">
                  <c:v>11.095885291680137</c:v>
                </c:pt>
                <c:pt idx="335">
                  <c:v>11.075968902967615</c:v>
                </c:pt>
                <c:pt idx="336">
                  <c:v>11.05660377351168</c:v>
                </c:pt>
                <c:pt idx="337">
                  <c:v>11.037798898706248</c:v>
                </c:pt>
                <c:pt idx="338">
                  <c:v>11.019563150293868</c:v>
                </c:pt>
                <c:pt idx="339">
                  <c:v>11.001905261957528</c:v>
                </c:pt>
                <c:pt idx="340">
                  <c:v>10.984833814765496</c:v>
                </c:pt>
                <c:pt idx="341">
                  <c:v>10.968357222514641</c:v>
                </c:pt>
                <c:pt idx="342">
                  <c:v>10.952483717019508</c:v>
                </c:pt>
                <c:pt idx="343">
                  <c:v>10.937221333396151</c:v>
                </c:pt>
                <c:pt idx="344">
                  <c:v>10.922577895391186</c:v>
                </c:pt>
                <c:pt idx="345">
                  <c:v>10.908561000807744</c:v>
                </c:pt>
                <c:pt idx="346">
                  <c:v>10.895178007081078</c:v>
                </c:pt>
                <c:pt idx="347">
                  <c:v>10.882436017057245</c:v>
                </c:pt>
                <c:pt idx="348">
                  <c:v>10.870341865028781</c:v>
                </c:pt>
                <c:pt idx="349">
                  <c:v>10.858902103081478</c:v>
                </c:pt>
                <c:pt idx="350">
                  <c:v>10.848122987806168</c:v>
                </c:pt>
                <c:pt idx="351">
                  <c:v>10.838010467429047</c:v>
                </c:pt>
                <c:pt idx="352">
                  <c:v>10.828570169413254</c:v>
                </c:pt>
                <c:pt idx="353">
                  <c:v>10.8198073885833</c:v>
                </c:pt>
                <c:pt idx="354">
                  <c:v>10.811727075822619</c:v>
                </c:pt>
                <c:pt idx="355">
                  <c:v>10.8043338273926</c:v>
                </c:pt>
                <c:pt idx="356">
                  <c:v>10.797631874919555</c:v>
                </c:pt>
                <c:pt idx="357">
                  <c:v>10.791625076093577</c:v>
                </c:pt>
                <c:pt idx="358">
                  <c:v>10.786316906120627</c:v>
                </c:pt>
                <c:pt idx="359">
                  <c:v>10.781710449966132</c:v>
                </c:pt>
                <c:pt idx="360">
                  <c:v>10.777808395425239</c:v>
                </c:pt>
                <c:pt idx="361">
                  <c:v>10.77461302705129</c:v>
                </c:pt>
                <c:pt idx="362">
                  <c:v>10.772126220970348</c:v>
                </c:pt>
                <c:pt idx="363">
                  <c:v>10.770349440605797</c:v>
                </c:pt>
                <c:pt idx="364">
                  <c:v>10.769283733332722</c:v>
                </c:pt>
                <c:pt idx="365">
                  <c:v>10.768929728077767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F-4E06-9921-215D2CE5F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77280"/>
        <c:axId val="88097152"/>
      </c:lineChart>
      <c:dateAx>
        <c:axId val="88177280"/>
        <c:scaling>
          <c:orientation val="minMax"/>
          <c:max val="42176"/>
          <c:min val="41811"/>
        </c:scaling>
        <c:delete val="0"/>
        <c:axPos val="b"/>
        <c:numFmt formatCode="[$-C0A]d\-mmm;@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AR"/>
          </a:p>
        </c:txPr>
        <c:crossAx val="88097152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88097152"/>
        <c:scaling>
          <c:orientation val="minMax"/>
          <c:max val="2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US" sz="1400" b="0" baseline="0"/>
                  <a:t>Horas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AR"/>
          </a:p>
        </c:txPr>
        <c:crossAx val="88177280"/>
        <c:crosses val="autoZero"/>
        <c:crossBetween val="between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overlay val="0"/>
      <c:txPr>
        <a:bodyPr/>
        <a:lstStyle/>
        <a:p>
          <a:pPr>
            <a:defRPr sz="1200"/>
          </a:pPr>
          <a:endParaRPr lang="es-A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Radiación Astronómica (RA)</a:t>
            </a:r>
            <a:r>
              <a:rPr lang="en-US" baseline="0"/>
              <a:t> y Radiación Global (RG)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Resultados!$F$3</c:f>
              <c:strCache>
                <c:ptCount val="1"/>
                <c:pt idx="0">
                  <c:v>RA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Hoja1!$A$1:$A$366</c:f>
              <c:numCache>
                <c:formatCode>[$-C0A]d\-mmm;@</c:formatCode>
                <c:ptCount val="366"/>
                <c:pt idx="0">
                  <c:v>41811</c:v>
                </c:pt>
                <c:pt idx="1">
                  <c:v>41812</c:v>
                </c:pt>
                <c:pt idx="2">
                  <c:v>41813</c:v>
                </c:pt>
                <c:pt idx="3">
                  <c:v>41814</c:v>
                </c:pt>
                <c:pt idx="4">
                  <c:v>41815</c:v>
                </c:pt>
                <c:pt idx="5">
                  <c:v>41816</c:v>
                </c:pt>
                <c:pt idx="6">
                  <c:v>41817</c:v>
                </c:pt>
                <c:pt idx="7">
                  <c:v>41818</c:v>
                </c:pt>
                <c:pt idx="8">
                  <c:v>41819</c:v>
                </c:pt>
                <c:pt idx="9">
                  <c:v>41820</c:v>
                </c:pt>
                <c:pt idx="10">
                  <c:v>41821</c:v>
                </c:pt>
                <c:pt idx="11">
                  <c:v>41822</c:v>
                </c:pt>
                <c:pt idx="12">
                  <c:v>41823</c:v>
                </c:pt>
                <c:pt idx="13">
                  <c:v>41824</c:v>
                </c:pt>
                <c:pt idx="14">
                  <c:v>41825</c:v>
                </c:pt>
                <c:pt idx="15">
                  <c:v>41826</c:v>
                </c:pt>
                <c:pt idx="16">
                  <c:v>41827</c:v>
                </c:pt>
                <c:pt idx="17">
                  <c:v>41828</c:v>
                </c:pt>
                <c:pt idx="18">
                  <c:v>41829</c:v>
                </c:pt>
                <c:pt idx="19">
                  <c:v>41830</c:v>
                </c:pt>
                <c:pt idx="20">
                  <c:v>41831</c:v>
                </c:pt>
                <c:pt idx="21">
                  <c:v>41832</c:v>
                </c:pt>
                <c:pt idx="22">
                  <c:v>41833</c:v>
                </c:pt>
                <c:pt idx="23">
                  <c:v>41834</c:v>
                </c:pt>
                <c:pt idx="24">
                  <c:v>41835</c:v>
                </c:pt>
                <c:pt idx="25">
                  <c:v>41836</c:v>
                </c:pt>
                <c:pt idx="26">
                  <c:v>41837</c:v>
                </c:pt>
                <c:pt idx="27">
                  <c:v>41838</c:v>
                </c:pt>
                <c:pt idx="28">
                  <c:v>41839</c:v>
                </c:pt>
                <c:pt idx="29">
                  <c:v>41840</c:v>
                </c:pt>
                <c:pt idx="30">
                  <c:v>41841</c:v>
                </c:pt>
                <c:pt idx="31">
                  <c:v>41842</c:v>
                </c:pt>
                <c:pt idx="32">
                  <c:v>41843</c:v>
                </c:pt>
                <c:pt idx="33">
                  <c:v>41844</c:v>
                </c:pt>
                <c:pt idx="34">
                  <c:v>41845</c:v>
                </c:pt>
                <c:pt idx="35">
                  <c:v>41846</c:v>
                </c:pt>
                <c:pt idx="36">
                  <c:v>41847</c:v>
                </c:pt>
                <c:pt idx="37">
                  <c:v>41848</c:v>
                </c:pt>
                <c:pt idx="38">
                  <c:v>41849</c:v>
                </c:pt>
                <c:pt idx="39">
                  <c:v>41850</c:v>
                </c:pt>
                <c:pt idx="40">
                  <c:v>41851</c:v>
                </c:pt>
                <c:pt idx="41">
                  <c:v>41852</c:v>
                </c:pt>
                <c:pt idx="42">
                  <c:v>41853</c:v>
                </c:pt>
                <c:pt idx="43">
                  <c:v>41854</c:v>
                </c:pt>
                <c:pt idx="44">
                  <c:v>41855</c:v>
                </c:pt>
                <c:pt idx="45">
                  <c:v>41856</c:v>
                </c:pt>
                <c:pt idx="46">
                  <c:v>41857</c:v>
                </c:pt>
                <c:pt idx="47">
                  <c:v>41858</c:v>
                </c:pt>
                <c:pt idx="48">
                  <c:v>41859</c:v>
                </c:pt>
                <c:pt idx="49">
                  <c:v>41860</c:v>
                </c:pt>
                <c:pt idx="50">
                  <c:v>41861</c:v>
                </c:pt>
                <c:pt idx="51">
                  <c:v>41862</c:v>
                </c:pt>
                <c:pt idx="52">
                  <c:v>41863</c:v>
                </c:pt>
                <c:pt idx="53">
                  <c:v>41864</c:v>
                </c:pt>
                <c:pt idx="54">
                  <c:v>41865</c:v>
                </c:pt>
                <c:pt idx="55">
                  <c:v>41866</c:v>
                </c:pt>
                <c:pt idx="56">
                  <c:v>41867</c:v>
                </c:pt>
                <c:pt idx="57">
                  <c:v>41868</c:v>
                </c:pt>
                <c:pt idx="58">
                  <c:v>41869</c:v>
                </c:pt>
                <c:pt idx="59">
                  <c:v>41870</c:v>
                </c:pt>
                <c:pt idx="60">
                  <c:v>41871</c:v>
                </c:pt>
                <c:pt idx="61">
                  <c:v>41872</c:v>
                </c:pt>
                <c:pt idx="62">
                  <c:v>41873</c:v>
                </c:pt>
                <c:pt idx="63">
                  <c:v>41874</c:v>
                </c:pt>
                <c:pt idx="64">
                  <c:v>41875</c:v>
                </c:pt>
                <c:pt idx="65">
                  <c:v>41876</c:v>
                </c:pt>
                <c:pt idx="66">
                  <c:v>41877</c:v>
                </c:pt>
                <c:pt idx="67">
                  <c:v>41878</c:v>
                </c:pt>
                <c:pt idx="68">
                  <c:v>41879</c:v>
                </c:pt>
                <c:pt idx="69">
                  <c:v>41880</c:v>
                </c:pt>
                <c:pt idx="70">
                  <c:v>41881</c:v>
                </c:pt>
                <c:pt idx="71">
                  <c:v>41882</c:v>
                </c:pt>
                <c:pt idx="72">
                  <c:v>41883</c:v>
                </c:pt>
                <c:pt idx="73">
                  <c:v>41884</c:v>
                </c:pt>
                <c:pt idx="74">
                  <c:v>41885</c:v>
                </c:pt>
                <c:pt idx="75">
                  <c:v>41886</c:v>
                </c:pt>
                <c:pt idx="76">
                  <c:v>41887</c:v>
                </c:pt>
                <c:pt idx="77">
                  <c:v>41888</c:v>
                </c:pt>
                <c:pt idx="78">
                  <c:v>41889</c:v>
                </c:pt>
                <c:pt idx="79">
                  <c:v>41890</c:v>
                </c:pt>
                <c:pt idx="80">
                  <c:v>41891</c:v>
                </c:pt>
                <c:pt idx="81">
                  <c:v>41892</c:v>
                </c:pt>
                <c:pt idx="82">
                  <c:v>41893</c:v>
                </c:pt>
                <c:pt idx="83">
                  <c:v>41894</c:v>
                </c:pt>
                <c:pt idx="84">
                  <c:v>41895</c:v>
                </c:pt>
                <c:pt idx="85">
                  <c:v>41896</c:v>
                </c:pt>
                <c:pt idx="86">
                  <c:v>41897</c:v>
                </c:pt>
                <c:pt idx="87">
                  <c:v>41898</c:v>
                </c:pt>
                <c:pt idx="88">
                  <c:v>41899</c:v>
                </c:pt>
                <c:pt idx="89">
                  <c:v>41900</c:v>
                </c:pt>
                <c:pt idx="90">
                  <c:v>41901</c:v>
                </c:pt>
                <c:pt idx="91">
                  <c:v>41902</c:v>
                </c:pt>
                <c:pt idx="92">
                  <c:v>41903</c:v>
                </c:pt>
                <c:pt idx="93">
                  <c:v>41904</c:v>
                </c:pt>
                <c:pt idx="94">
                  <c:v>41905</c:v>
                </c:pt>
                <c:pt idx="95">
                  <c:v>41906</c:v>
                </c:pt>
                <c:pt idx="96">
                  <c:v>41907</c:v>
                </c:pt>
                <c:pt idx="97">
                  <c:v>41908</c:v>
                </c:pt>
                <c:pt idx="98">
                  <c:v>41909</c:v>
                </c:pt>
                <c:pt idx="99">
                  <c:v>41910</c:v>
                </c:pt>
                <c:pt idx="100">
                  <c:v>41911</c:v>
                </c:pt>
                <c:pt idx="101">
                  <c:v>41912</c:v>
                </c:pt>
                <c:pt idx="102">
                  <c:v>41913</c:v>
                </c:pt>
                <c:pt idx="103">
                  <c:v>41914</c:v>
                </c:pt>
                <c:pt idx="104">
                  <c:v>41915</c:v>
                </c:pt>
                <c:pt idx="105">
                  <c:v>41916</c:v>
                </c:pt>
                <c:pt idx="106">
                  <c:v>41917</c:v>
                </c:pt>
                <c:pt idx="107">
                  <c:v>41918</c:v>
                </c:pt>
                <c:pt idx="108">
                  <c:v>41919</c:v>
                </c:pt>
                <c:pt idx="109">
                  <c:v>41920</c:v>
                </c:pt>
                <c:pt idx="110">
                  <c:v>41921</c:v>
                </c:pt>
                <c:pt idx="111">
                  <c:v>41922</c:v>
                </c:pt>
                <c:pt idx="112">
                  <c:v>41923</c:v>
                </c:pt>
                <c:pt idx="113">
                  <c:v>41924</c:v>
                </c:pt>
                <c:pt idx="114">
                  <c:v>41925</c:v>
                </c:pt>
                <c:pt idx="115">
                  <c:v>41926</c:v>
                </c:pt>
                <c:pt idx="116">
                  <c:v>41927</c:v>
                </c:pt>
                <c:pt idx="117">
                  <c:v>41928</c:v>
                </c:pt>
                <c:pt idx="118">
                  <c:v>41929</c:v>
                </c:pt>
                <c:pt idx="119">
                  <c:v>41930</c:v>
                </c:pt>
                <c:pt idx="120">
                  <c:v>41931</c:v>
                </c:pt>
                <c:pt idx="121">
                  <c:v>41932</c:v>
                </c:pt>
                <c:pt idx="122">
                  <c:v>41933</c:v>
                </c:pt>
                <c:pt idx="123">
                  <c:v>41934</c:v>
                </c:pt>
                <c:pt idx="124">
                  <c:v>41935</c:v>
                </c:pt>
                <c:pt idx="125">
                  <c:v>41936</c:v>
                </c:pt>
                <c:pt idx="126">
                  <c:v>41937</c:v>
                </c:pt>
                <c:pt idx="127">
                  <c:v>41938</c:v>
                </c:pt>
                <c:pt idx="128">
                  <c:v>41939</c:v>
                </c:pt>
                <c:pt idx="129">
                  <c:v>41940</c:v>
                </c:pt>
                <c:pt idx="130">
                  <c:v>41941</c:v>
                </c:pt>
                <c:pt idx="131">
                  <c:v>41942</c:v>
                </c:pt>
                <c:pt idx="132">
                  <c:v>41943</c:v>
                </c:pt>
                <c:pt idx="133">
                  <c:v>41944</c:v>
                </c:pt>
                <c:pt idx="134">
                  <c:v>41945</c:v>
                </c:pt>
                <c:pt idx="135">
                  <c:v>41946</c:v>
                </c:pt>
                <c:pt idx="136">
                  <c:v>41947</c:v>
                </c:pt>
                <c:pt idx="137">
                  <c:v>41948</c:v>
                </c:pt>
                <c:pt idx="138">
                  <c:v>41949</c:v>
                </c:pt>
                <c:pt idx="139">
                  <c:v>41950</c:v>
                </c:pt>
                <c:pt idx="140">
                  <c:v>41951</c:v>
                </c:pt>
                <c:pt idx="141">
                  <c:v>41952</c:v>
                </c:pt>
                <c:pt idx="142">
                  <c:v>41953</c:v>
                </c:pt>
                <c:pt idx="143">
                  <c:v>41954</c:v>
                </c:pt>
                <c:pt idx="144">
                  <c:v>41955</c:v>
                </c:pt>
                <c:pt idx="145">
                  <c:v>41956</c:v>
                </c:pt>
                <c:pt idx="146">
                  <c:v>41957</c:v>
                </c:pt>
                <c:pt idx="147">
                  <c:v>41958</c:v>
                </c:pt>
                <c:pt idx="148">
                  <c:v>41959</c:v>
                </c:pt>
                <c:pt idx="149">
                  <c:v>41960</c:v>
                </c:pt>
                <c:pt idx="150">
                  <c:v>41961</c:v>
                </c:pt>
                <c:pt idx="151">
                  <c:v>41962</c:v>
                </c:pt>
                <c:pt idx="152">
                  <c:v>41963</c:v>
                </c:pt>
                <c:pt idx="153">
                  <c:v>41964</c:v>
                </c:pt>
                <c:pt idx="154">
                  <c:v>41965</c:v>
                </c:pt>
                <c:pt idx="155">
                  <c:v>41966</c:v>
                </c:pt>
                <c:pt idx="156">
                  <c:v>41967</c:v>
                </c:pt>
                <c:pt idx="157">
                  <c:v>41968</c:v>
                </c:pt>
                <c:pt idx="158">
                  <c:v>41969</c:v>
                </c:pt>
                <c:pt idx="159">
                  <c:v>41970</c:v>
                </c:pt>
                <c:pt idx="160">
                  <c:v>41971</c:v>
                </c:pt>
                <c:pt idx="161">
                  <c:v>41972</c:v>
                </c:pt>
                <c:pt idx="162">
                  <c:v>41973</c:v>
                </c:pt>
                <c:pt idx="163">
                  <c:v>41974</c:v>
                </c:pt>
                <c:pt idx="164">
                  <c:v>41975</c:v>
                </c:pt>
                <c:pt idx="165">
                  <c:v>41976</c:v>
                </c:pt>
                <c:pt idx="166">
                  <c:v>41977</c:v>
                </c:pt>
                <c:pt idx="167">
                  <c:v>41978</c:v>
                </c:pt>
                <c:pt idx="168">
                  <c:v>41979</c:v>
                </c:pt>
                <c:pt idx="169">
                  <c:v>41980</c:v>
                </c:pt>
                <c:pt idx="170">
                  <c:v>41981</c:v>
                </c:pt>
                <c:pt idx="171">
                  <c:v>41982</c:v>
                </c:pt>
                <c:pt idx="172">
                  <c:v>41983</c:v>
                </c:pt>
                <c:pt idx="173">
                  <c:v>41984</c:v>
                </c:pt>
                <c:pt idx="174">
                  <c:v>41985</c:v>
                </c:pt>
                <c:pt idx="175">
                  <c:v>41986</c:v>
                </c:pt>
                <c:pt idx="176">
                  <c:v>41987</c:v>
                </c:pt>
                <c:pt idx="177">
                  <c:v>41988</c:v>
                </c:pt>
                <c:pt idx="178">
                  <c:v>41989</c:v>
                </c:pt>
                <c:pt idx="179">
                  <c:v>41990</c:v>
                </c:pt>
                <c:pt idx="180">
                  <c:v>41991</c:v>
                </c:pt>
                <c:pt idx="181">
                  <c:v>41992</c:v>
                </c:pt>
                <c:pt idx="182">
                  <c:v>41993</c:v>
                </c:pt>
                <c:pt idx="183">
                  <c:v>41994</c:v>
                </c:pt>
                <c:pt idx="184">
                  <c:v>41995</c:v>
                </c:pt>
                <c:pt idx="185">
                  <c:v>41996</c:v>
                </c:pt>
                <c:pt idx="186">
                  <c:v>41997</c:v>
                </c:pt>
                <c:pt idx="187">
                  <c:v>41998</c:v>
                </c:pt>
                <c:pt idx="188">
                  <c:v>41999</c:v>
                </c:pt>
                <c:pt idx="189">
                  <c:v>42000</c:v>
                </c:pt>
                <c:pt idx="190">
                  <c:v>42001</c:v>
                </c:pt>
                <c:pt idx="191">
                  <c:v>42002</c:v>
                </c:pt>
                <c:pt idx="192">
                  <c:v>42003</c:v>
                </c:pt>
                <c:pt idx="193">
                  <c:v>42004</c:v>
                </c:pt>
                <c:pt idx="194">
                  <c:v>42005</c:v>
                </c:pt>
                <c:pt idx="195">
                  <c:v>42006</c:v>
                </c:pt>
                <c:pt idx="196">
                  <c:v>42007</c:v>
                </c:pt>
                <c:pt idx="197">
                  <c:v>42008</c:v>
                </c:pt>
                <c:pt idx="198">
                  <c:v>42009</c:v>
                </c:pt>
                <c:pt idx="199">
                  <c:v>42010</c:v>
                </c:pt>
                <c:pt idx="200">
                  <c:v>42011</c:v>
                </c:pt>
                <c:pt idx="201">
                  <c:v>42012</c:v>
                </c:pt>
                <c:pt idx="202">
                  <c:v>42013</c:v>
                </c:pt>
                <c:pt idx="203">
                  <c:v>42014</c:v>
                </c:pt>
                <c:pt idx="204">
                  <c:v>42015</c:v>
                </c:pt>
                <c:pt idx="205">
                  <c:v>42016</c:v>
                </c:pt>
                <c:pt idx="206">
                  <c:v>42017</c:v>
                </c:pt>
                <c:pt idx="207">
                  <c:v>42018</c:v>
                </c:pt>
                <c:pt idx="208">
                  <c:v>42019</c:v>
                </c:pt>
                <c:pt idx="209">
                  <c:v>42020</c:v>
                </c:pt>
                <c:pt idx="210">
                  <c:v>42021</c:v>
                </c:pt>
                <c:pt idx="211">
                  <c:v>42022</c:v>
                </c:pt>
                <c:pt idx="212">
                  <c:v>42023</c:v>
                </c:pt>
                <c:pt idx="213">
                  <c:v>42024</c:v>
                </c:pt>
                <c:pt idx="214">
                  <c:v>42025</c:v>
                </c:pt>
                <c:pt idx="215">
                  <c:v>42026</c:v>
                </c:pt>
                <c:pt idx="216">
                  <c:v>42027</c:v>
                </c:pt>
                <c:pt idx="217">
                  <c:v>42028</c:v>
                </c:pt>
                <c:pt idx="218">
                  <c:v>42029</c:v>
                </c:pt>
                <c:pt idx="219">
                  <c:v>42030</c:v>
                </c:pt>
                <c:pt idx="220">
                  <c:v>42031</c:v>
                </c:pt>
                <c:pt idx="221">
                  <c:v>42032</c:v>
                </c:pt>
                <c:pt idx="222">
                  <c:v>42033</c:v>
                </c:pt>
                <c:pt idx="223">
                  <c:v>42034</c:v>
                </c:pt>
                <c:pt idx="224">
                  <c:v>42035</c:v>
                </c:pt>
                <c:pt idx="225">
                  <c:v>42036</c:v>
                </c:pt>
                <c:pt idx="226">
                  <c:v>42037</c:v>
                </c:pt>
                <c:pt idx="227">
                  <c:v>42038</c:v>
                </c:pt>
                <c:pt idx="228">
                  <c:v>42039</c:v>
                </c:pt>
                <c:pt idx="229">
                  <c:v>42040</c:v>
                </c:pt>
                <c:pt idx="230">
                  <c:v>42041</c:v>
                </c:pt>
                <c:pt idx="231">
                  <c:v>42042</c:v>
                </c:pt>
                <c:pt idx="232">
                  <c:v>42043</c:v>
                </c:pt>
                <c:pt idx="233">
                  <c:v>42044</c:v>
                </c:pt>
                <c:pt idx="234">
                  <c:v>42045</c:v>
                </c:pt>
                <c:pt idx="235">
                  <c:v>42046</c:v>
                </c:pt>
                <c:pt idx="236">
                  <c:v>42047</c:v>
                </c:pt>
                <c:pt idx="237">
                  <c:v>42048</c:v>
                </c:pt>
                <c:pt idx="238">
                  <c:v>42049</c:v>
                </c:pt>
                <c:pt idx="239">
                  <c:v>42050</c:v>
                </c:pt>
                <c:pt idx="240">
                  <c:v>42051</c:v>
                </c:pt>
                <c:pt idx="241">
                  <c:v>42052</c:v>
                </c:pt>
                <c:pt idx="242">
                  <c:v>42053</c:v>
                </c:pt>
                <c:pt idx="243">
                  <c:v>42054</c:v>
                </c:pt>
                <c:pt idx="244">
                  <c:v>42055</c:v>
                </c:pt>
                <c:pt idx="245">
                  <c:v>42056</c:v>
                </c:pt>
                <c:pt idx="246">
                  <c:v>42057</c:v>
                </c:pt>
                <c:pt idx="247">
                  <c:v>42058</c:v>
                </c:pt>
                <c:pt idx="248">
                  <c:v>42059</c:v>
                </c:pt>
                <c:pt idx="249">
                  <c:v>42060</c:v>
                </c:pt>
                <c:pt idx="250">
                  <c:v>42061</c:v>
                </c:pt>
                <c:pt idx="251">
                  <c:v>42062</c:v>
                </c:pt>
                <c:pt idx="252">
                  <c:v>42063</c:v>
                </c:pt>
                <c:pt idx="253">
                  <c:v>42064</c:v>
                </c:pt>
                <c:pt idx="254">
                  <c:v>42065</c:v>
                </c:pt>
                <c:pt idx="255">
                  <c:v>42066</c:v>
                </c:pt>
                <c:pt idx="256">
                  <c:v>42067</c:v>
                </c:pt>
                <c:pt idx="257">
                  <c:v>42068</c:v>
                </c:pt>
                <c:pt idx="258">
                  <c:v>42069</c:v>
                </c:pt>
                <c:pt idx="259">
                  <c:v>42070</c:v>
                </c:pt>
                <c:pt idx="260">
                  <c:v>42071</c:v>
                </c:pt>
                <c:pt idx="261">
                  <c:v>42072</c:v>
                </c:pt>
                <c:pt idx="262">
                  <c:v>42073</c:v>
                </c:pt>
                <c:pt idx="263">
                  <c:v>42074</c:v>
                </c:pt>
                <c:pt idx="264">
                  <c:v>42075</c:v>
                </c:pt>
                <c:pt idx="265">
                  <c:v>42076</c:v>
                </c:pt>
                <c:pt idx="266">
                  <c:v>42077</c:v>
                </c:pt>
                <c:pt idx="267">
                  <c:v>42078</c:v>
                </c:pt>
                <c:pt idx="268">
                  <c:v>42079</c:v>
                </c:pt>
                <c:pt idx="269">
                  <c:v>42080</c:v>
                </c:pt>
                <c:pt idx="270">
                  <c:v>42081</c:v>
                </c:pt>
                <c:pt idx="271">
                  <c:v>42082</c:v>
                </c:pt>
                <c:pt idx="272">
                  <c:v>42083</c:v>
                </c:pt>
                <c:pt idx="273">
                  <c:v>42084</c:v>
                </c:pt>
                <c:pt idx="274">
                  <c:v>42085</c:v>
                </c:pt>
                <c:pt idx="275">
                  <c:v>42086</c:v>
                </c:pt>
                <c:pt idx="276">
                  <c:v>42087</c:v>
                </c:pt>
                <c:pt idx="277">
                  <c:v>42088</c:v>
                </c:pt>
                <c:pt idx="278">
                  <c:v>42089</c:v>
                </c:pt>
                <c:pt idx="279">
                  <c:v>42090</c:v>
                </c:pt>
                <c:pt idx="280">
                  <c:v>42091</c:v>
                </c:pt>
                <c:pt idx="281">
                  <c:v>42092</c:v>
                </c:pt>
                <c:pt idx="282">
                  <c:v>42093</c:v>
                </c:pt>
                <c:pt idx="283">
                  <c:v>42094</c:v>
                </c:pt>
                <c:pt idx="284">
                  <c:v>42095</c:v>
                </c:pt>
                <c:pt idx="285">
                  <c:v>42096</c:v>
                </c:pt>
                <c:pt idx="286">
                  <c:v>42097</c:v>
                </c:pt>
                <c:pt idx="287">
                  <c:v>42098</c:v>
                </c:pt>
                <c:pt idx="288">
                  <c:v>42099</c:v>
                </c:pt>
                <c:pt idx="289">
                  <c:v>42100</c:v>
                </c:pt>
                <c:pt idx="290">
                  <c:v>42101</c:v>
                </c:pt>
                <c:pt idx="291">
                  <c:v>42102</c:v>
                </c:pt>
                <c:pt idx="292">
                  <c:v>42103</c:v>
                </c:pt>
                <c:pt idx="293">
                  <c:v>42104</c:v>
                </c:pt>
                <c:pt idx="294">
                  <c:v>42105</c:v>
                </c:pt>
                <c:pt idx="295">
                  <c:v>42106</c:v>
                </c:pt>
                <c:pt idx="296">
                  <c:v>42107</c:v>
                </c:pt>
                <c:pt idx="297">
                  <c:v>42108</c:v>
                </c:pt>
                <c:pt idx="298">
                  <c:v>42109</c:v>
                </c:pt>
                <c:pt idx="299">
                  <c:v>42110</c:v>
                </c:pt>
                <c:pt idx="300">
                  <c:v>42111</c:v>
                </c:pt>
                <c:pt idx="301">
                  <c:v>42112</c:v>
                </c:pt>
                <c:pt idx="302">
                  <c:v>42113</c:v>
                </c:pt>
                <c:pt idx="303">
                  <c:v>42114</c:v>
                </c:pt>
                <c:pt idx="304">
                  <c:v>42115</c:v>
                </c:pt>
                <c:pt idx="305">
                  <c:v>42116</c:v>
                </c:pt>
                <c:pt idx="306">
                  <c:v>42117</c:v>
                </c:pt>
                <c:pt idx="307">
                  <c:v>42118</c:v>
                </c:pt>
                <c:pt idx="308">
                  <c:v>42119</c:v>
                </c:pt>
                <c:pt idx="309">
                  <c:v>42120</c:v>
                </c:pt>
                <c:pt idx="310">
                  <c:v>42121</c:v>
                </c:pt>
                <c:pt idx="311">
                  <c:v>42122</c:v>
                </c:pt>
                <c:pt idx="312">
                  <c:v>42123</c:v>
                </c:pt>
                <c:pt idx="313">
                  <c:v>42124</c:v>
                </c:pt>
                <c:pt idx="314">
                  <c:v>42125</c:v>
                </c:pt>
                <c:pt idx="315">
                  <c:v>42126</c:v>
                </c:pt>
                <c:pt idx="316">
                  <c:v>42127</c:v>
                </c:pt>
                <c:pt idx="317">
                  <c:v>42128</c:v>
                </c:pt>
                <c:pt idx="318">
                  <c:v>42129</c:v>
                </c:pt>
                <c:pt idx="319">
                  <c:v>42130</c:v>
                </c:pt>
                <c:pt idx="320">
                  <c:v>42131</c:v>
                </c:pt>
                <c:pt idx="321">
                  <c:v>42132</c:v>
                </c:pt>
                <c:pt idx="322">
                  <c:v>42133</c:v>
                </c:pt>
                <c:pt idx="323">
                  <c:v>42134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42138</c:v>
                </c:pt>
                <c:pt idx="328">
                  <c:v>42139</c:v>
                </c:pt>
                <c:pt idx="329">
                  <c:v>42140</c:v>
                </c:pt>
                <c:pt idx="330">
                  <c:v>42141</c:v>
                </c:pt>
                <c:pt idx="331">
                  <c:v>42142</c:v>
                </c:pt>
                <c:pt idx="332">
                  <c:v>42143</c:v>
                </c:pt>
                <c:pt idx="333">
                  <c:v>42144</c:v>
                </c:pt>
                <c:pt idx="334">
                  <c:v>42145</c:v>
                </c:pt>
                <c:pt idx="335">
                  <c:v>42146</c:v>
                </c:pt>
                <c:pt idx="336">
                  <c:v>42147</c:v>
                </c:pt>
                <c:pt idx="337">
                  <c:v>42148</c:v>
                </c:pt>
                <c:pt idx="338">
                  <c:v>42149</c:v>
                </c:pt>
                <c:pt idx="339">
                  <c:v>42150</c:v>
                </c:pt>
                <c:pt idx="340">
                  <c:v>42151</c:v>
                </c:pt>
                <c:pt idx="341">
                  <c:v>42152</c:v>
                </c:pt>
                <c:pt idx="342">
                  <c:v>42153</c:v>
                </c:pt>
                <c:pt idx="343">
                  <c:v>42154</c:v>
                </c:pt>
                <c:pt idx="344">
                  <c:v>42155</c:v>
                </c:pt>
                <c:pt idx="345">
                  <c:v>42156</c:v>
                </c:pt>
                <c:pt idx="346">
                  <c:v>42157</c:v>
                </c:pt>
                <c:pt idx="347">
                  <c:v>42158</c:v>
                </c:pt>
                <c:pt idx="348">
                  <c:v>42159</c:v>
                </c:pt>
                <c:pt idx="349">
                  <c:v>42160</c:v>
                </c:pt>
                <c:pt idx="350">
                  <c:v>42161</c:v>
                </c:pt>
                <c:pt idx="351">
                  <c:v>42162</c:v>
                </c:pt>
                <c:pt idx="352">
                  <c:v>42163</c:v>
                </c:pt>
                <c:pt idx="353">
                  <c:v>42164</c:v>
                </c:pt>
                <c:pt idx="354">
                  <c:v>42165</c:v>
                </c:pt>
                <c:pt idx="355">
                  <c:v>42166</c:v>
                </c:pt>
                <c:pt idx="356">
                  <c:v>42167</c:v>
                </c:pt>
                <c:pt idx="357">
                  <c:v>42168</c:v>
                </c:pt>
                <c:pt idx="358">
                  <c:v>42169</c:v>
                </c:pt>
                <c:pt idx="359">
                  <c:v>42170</c:v>
                </c:pt>
                <c:pt idx="360">
                  <c:v>42171</c:v>
                </c:pt>
                <c:pt idx="361">
                  <c:v>42172</c:v>
                </c:pt>
                <c:pt idx="362">
                  <c:v>42173</c:v>
                </c:pt>
                <c:pt idx="363">
                  <c:v>42174</c:v>
                </c:pt>
                <c:pt idx="364">
                  <c:v>42175</c:v>
                </c:pt>
                <c:pt idx="365">
                  <c:v>42176</c:v>
                </c:pt>
              </c:numCache>
            </c:numRef>
          </c:cat>
          <c:val>
            <c:numRef>
              <c:f>Hoja1!$D$1:$D$366</c:f>
              <c:numCache>
                <c:formatCode>0.0</c:formatCode>
                <c:ptCount val="366"/>
                <c:pt idx="0">
                  <c:v>182.95851824452518</c:v>
                </c:pt>
                <c:pt idx="1">
                  <c:v>182.96504834351728</c:v>
                </c:pt>
                <c:pt idx="2">
                  <c:v>183.02297608381721</c:v>
                </c:pt>
                <c:pt idx="3">
                  <c:v>183.13227571878073</c:v>
                </c:pt>
                <c:pt idx="4">
                  <c:v>183.29291099898705</c:v>
                </c:pt>
                <c:pt idx="5">
                  <c:v>183.50483513683022</c:v>
                </c:pt>
                <c:pt idx="6">
                  <c:v>183.76799074911949</c:v>
                </c:pt>
                <c:pt idx="7">
                  <c:v>184.08230977809194</c:v>
                </c:pt>
                <c:pt idx="8">
                  <c:v>184.44771339135551</c:v>
                </c:pt>
                <c:pt idx="9">
                  <c:v>184.86411186139298</c:v>
                </c:pt>
                <c:pt idx="10">
                  <c:v>185.33140442536157</c:v>
                </c:pt>
                <c:pt idx="11">
                  <c:v>185.84947912602775</c:v>
                </c:pt>
                <c:pt idx="12">
                  <c:v>186.41821263477459</c:v>
                </c:pt>
                <c:pt idx="13">
                  <c:v>187.03747005771126</c:v>
                </c:pt>
                <c:pt idx="14">
                  <c:v>187.70710472600123</c:v>
                </c:pt>
                <c:pt idx="15">
                  <c:v>188.42695797160931</c:v>
                </c:pt>
                <c:pt idx="16">
                  <c:v>189.19685888973723</c:v>
                </c:pt>
                <c:pt idx="17">
                  <c:v>190.0166240892905</c:v>
                </c:pt>
                <c:pt idx="18">
                  <c:v>190.88605743277827</c:v>
                </c:pt>
                <c:pt idx="19">
                  <c:v>191.8049497671</c:v>
                </c:pt>
                <c:pt idx="20">
                  <c:v>192.77307864672292</c:v>
                </c:pt>
                <c:pt idx="21">
                  <c:v>193.79020805079097</c:v>
                </c:pt>
                <c:pt idx="22">
                  <c:v>194.85608809573753</c:v>
                </c:pt>
                <c:pt idx="23">
                  <c:v>195.97045474500231</c:v>
                </c:pt>
                <c:pt idx="24">
                  <c:v>197.13302951746536</c:v>
                </c:pt>
                <c:pt idx="25">
                  <c:v>198.34351919622463</c:v>
                </c:pt>
                <c:pt idx="26">
                  <c:v>199.60161553934682</c:v>
                </c:pt>
                <c:pt idx="27">
                  <c:v>200.90699499421331</c:v>
                </c:pt>
                <c:pt idx="28">
                  <c:v>202.25931841708027</c:v>
                </c:pt>
                <c:pt idx="29">
                  <c:v>203.65823079944633</c:v>
                </c:pt>
                <c:pt idx="30">
                  <c:v>205.10336100280699</c:v>
                </c:pt>
                <c:pt idx="31">
                  <c:v>206.5943215033387</c:v>
                </c:pt>
                <c:pt idx="32">
                  <c:v>208.13070814802757</c:v>
                </c:pt>
                <c:pt idx="33">
                  <c:v>209.71209992371399</c:v>
                </c:pt>
                <c:pt idx="34">
                  <c:v>211.33805874048232</c:v>
                </c:pt>
                <c:pt idx="35">
                  <c:v>213.00812923077413</c:v>
                </c:pt>
                <c:pt idx="36">
                  <c:v>214.72183856555387</c:v>
                </c:pt>
                <c:pt idx="37">
                  <c:v>216.47869628879207</c:v>
                </c:pt>
                <c:pt idx="38">
                  <c:v>218.27819417147924</c:v>
                </c:pt>
                <c:pt idx="39">
                  <c:v>220.119806086311</c:v>
                </c:pt>
                <c:pt idx="40">
                  <c:v>222.00298790412478</c:v>
                </c:pt>
                <c:pt idx="41">
                  <c:v>223.92717741309517</c:v>
                </c:pt>
                <c:pt idx="42">
                  <c:v>225.89179426162286</c:v>
                </c:pt>
                <c:pt idx="43">
                  <c:v>227.89623992578152</c:v>
                </c:pt>
                <c:pt idx="44">
                  <c:v>229.93989770210698</c:v>
                </c:pt>
                <c:pt idx="45">
                  <c:v>232.02213272643834</c:v>
                </c:pt>
                <c:pt idx="46">
                  <c:v>234.14229201944164</c:v>
                </c:pt>
                <c:pt idx="47">
                  <c:v>236.29970455936609</c:v>
                </c:pt>
                <c:pt idx="48">
                  <c:v>238.49368138250452</c:v>
                </c:pt>
                <c:pt idx="49">
                  <c:v>240.72351571174516</c:v>
                </c:pt>
                <c:pt idx="50">
                  <c:v>242.988483113526</c:v>
                </c:pt>
                <c:pt idx="51">
                  <c:v>245.28784168341491</c:v>
                </c:pt>
                <c:pt idx="52">
                  <c:v>247.62083226046241</c:v>
                </c:pt>
                <c:pt idx="53">
                  <c:v>249.98667867039092</c:v>
                </c:pt>
                <c:pt idx="54">
                  <c:v>252.38458799760247</c:v>
                </c:pt>
                <c:pt idx="55">
                  <c:v>254.81375088590707</c:v>
                </c:pt>
                <c:pt idx="56">
                  <c:v>257.2733418677953</c:v>
                </c:pt>
                <c:pt idx="57">
                  <c:v>259.76251972199867</c:v>
                </c:pt>
                <c:pt idx="58">
                  <c:v>262.28042785900317</c:v>
                </c:pt>
                <c:pt idx="59">
                  <c:v>264.82619473410625</c:v>
                </c:pt>
                <c:pt idx="60">
                  <c:v>267.39893428753032</c:v>
                </c:pt>
                <c:pt idx="61">
                  <c:v>269.99774641103335</c:v>
                </c:pt>
                <c:pt idx="62">
                  <c:v>272.62171744038312</c:v>
                </c:pt>
                <c:pt idx="63">
                  <c:v>275.26992067299341</c:v>
                </c:pt>
                <c:pt idx="64">
                  <c:v>277.94141690994928</c:v>
                </c:pt>
                <c:pt idx="65">
                  <c:v>280.63525502158166</c:v>
                </c:pt>
                <c:pt idx="66">
                  <c:v>283.35047253568951</c:v>
                </c:pt>
                <c:pt idx="67">
                  <c:v>286.08609624744264</c:v>
                </c:pt>
                <c:pt idx="68">
                  <c:v>288.84114284993638</c:v>
                </c:pt>
                <c:pt idx="69">
                  <c:v>291.61461958432011</c:v>
                </c:pt>
                <c:pt idx="70">
                  <c:v>294.40552490835387</c:v>
                </c:pt>
                <c:pt idx="71">
                  <c:v>297.21284918220613</c:v>
                </c:pt>
                <c:pt idx="72">
                  <c:v>300.03557537025347</c:v>
                </c:pt>
                <c:pt idx="73">
                  <c:v>302.87267975758994</c:v>
                </c:pt>
                <c:pt idx="74">
                  <c:v>305.72313267992382</c:v>
                </c:pt>
                <c:pt idx="75">
                  <c:v>308.58589926548564</c:v>
                </c:pt>
                <c:pt idx="76">
                  <c:v>311.45994018754584</c:v>
                </c:pt>
                <c:pt idx="77">
                  <c:v>314.34421242610301</c:v>
                </c:pt>
                <c:pt idx="78">
                  <c:v>317.23767003727187</c:v>
                </c:pt>
                <c:pt idx="79">
                  <c:v>320.13926492888083</c:v>
                </c:pt>
                <c:pt idx="80">
                  <c:v>323.047947640762</c:v>
                </c:pt>
                <c:pt idx="81">
                  <c:v>325.96266812820232</c:v>
                </c:pt>
                <c:pt idx="82">
                  <c:v>328.88237654700714</c:v>
                </c:pt>
                <c:pt idx="83">
                  <c:v>331.80602403862144</c:v>
                </c:pt>
                <c:pt idx="84">
                  <c:v>334.73256351374732</c:v>
                </c:pt>
                <c:pt idx="85">
                  <c:v>337.66095043289266</c:v>
                </c:pt>
                <c:pt idx="86">
                  <c:v>340.59014358229217</c:v>
                </c:pt>
                <c:pt idx="87">
                  <c:v>343.51910584364879</c:v>
                </c:pt>
                <c:pt idx="88">
                  <c:v>346.44680495615046</c:v>
                </c:pt>
                <c:pt idx="89">
                  <c:v>349.37221426924157</c:v>
                </c:pt>
                <c:pt idx="90">
                  <c:v>352.29431348463879</c:v>
                </c:pt>
                <c:pt idx="91">
                  <c:v>355.21208938611352</c:v>
                </c:pt>
                <c:pt idx="92">
                  <c:v>358.12453655558841</c:v>
                </c:pt>
                <c:pt idx="93">
                  <c:v>361.0306580741256</c:v>
                </c:pt>
                <c:pt idx="94">
                  <c:v>363.92946620642948</c:v>
                </c:pt>
                <c:pt idx="95">
                  <c:v>366.81998306751751</c:v>
                </c:pt>
                <c:pt idx="96">
                  <c:v>369.70124127026793</c:v>
                </c:pt>
                <c:pt idx="97">
                  <c:v>372.57228455259519</c:v>
                </c:pt>
                <c:pt idx="98">
                  <c:v>375.4321683830596</c:v>
                </c:pt>
                <c:pt idx="99">
                  <c:v>378.27996054377576</c:v>
                </c:pt>
                <c:pt idx="100">
                  <c:v>381.11474168953987</c:v>
                </c:pt>
                <c:pt idx="101">
                  <c:v>383.93560588216542</c:v>
                </c:pt>
                <c:pt idx="102">
                  <c:v>386.74166109907986</c:v>
                </c:pt>
                <c:pt idx="103">
                  <c:v>389.5320297153026</c:v>
                </c:pt>
                <c:pt idx="104">
                  <c:v>392.3058489580032</c:v>
                </c:pt>
                <c:pt idx="105">
                  <c:v>395.06227133290855</c:v>
                </c:pt>
                <c:pt idx="106">
                  <c:v>397.80046502190578</c:v>
                </c:pt>
                <c:pt idx="107">
                  <c:v>400.51961425127178</c:v>
                </c:pt>
                <c:pt idx="108">
                  <c:v>403.21891963003327</c:v>
                </c:pt>
                <c:pt idx="109">
                  <c:v>405.89759845805531</c:v>
                </c:pt>
                <c:pt idx="110">
                  <c:v>408.55488500352777</c:v>
                </c:pt>
                <c:pt idx="111">
                  <c:v>411.1900307496179</c:v>
                </c:pt>
                <c:pt idx="112">
                  <c:v>413.80230461013349</c:v>
                </c:pt>
                <c:pt idx="113">
                  <c:v>416.39099311413082</c:v>
                </c:pt>
                <c:pt idx="114">
                  <c:v>418.95540055949203</c:v>
                </c:pt>
                <c:pt idx="115">
                  <c:v>421.49484913557717</c:v>
                </c:pt>
                <c:pt idx="116">
                  <c:v>424.00867901514749</c:v>
                </c:pt>
                <c:pt idx="117">
                  <c:v>426.49624841584063</c:v>
                </c:pt>
                <c:pt idx="118">
                  <c:v>428.95693363155971</c:v>
                </c:pt>
                <c:pt idx="119">
                  <c:v>431.39012903422849</c:v>
                </c:pt>
                <c:pt idx="120">
                  <c:v>433.79524704643762</c:v>
                </c:pt>
                <c:pt idx="121">
                  <c:v>436.17171808559453</c:v>
                </c:pt>
                <c:pt idx="122">
                  <c:v>438.51899048026013</c:v>
                </c:pt>
                <c:pt idx="123">
                  <c:v>440.83653035943325</c:v>
                </c:pt>
                <c:pt idx="124">
                  <c:v>443.1238215156153</c:v>
                </c:pt>
                <c:pt idx="125">
                  <c:v>445.38036524255381</c:v>
                </c:pt>
                <c:pt idx="126">
                  <c:v>447.60568014862952</c:v>
                </c:pt>
                <c:pt idx="127">
                  <c:v>449.79930194691519</c:v>
                </c:pt>
                <c:pt idx="128">
                  <c:v>451.96078322298143</c:v>
                </c:pt>
                <c:pt idx="129">
                  <c:v>454.08969318159501</c:v>
                </c:pt>
                <c:pt idx="130">
                  <c:v>456.18561737347937</c:v>
                </c:pt>
                <c:pt idx="131">
                  <c:v>458.24815740337579</c:v>
                </c:pt>
                <c:pt idx="132">
                  <c:v>460.27693062065907</c:v>
                </c:pt>
                <c:pt idx="133">
                  <c:v>462.27156979381033</c:v>
                </c:pt>
                <c:pt idx="134">
                  <c:v>464.23172277007109</c:v>
                </c:pt>
                <c:pt idx="135">
                  <c:v>466.15705212162146</c:v>
                </c:pt>
                <c:pt idx="136">
                  <c:v>468.04723477965177</c:v>
                </c:pt>
                <c:pt idx="137">
                  <c:v>469.90196165769987</c:v>
                </c:pt>
                <c:pt idx="138">
                  <c:v>471.72093726563156</c:v>
                </c:pt>
                <c:pt idx="139">
                  <c:v>473.50387931565029</c:v>
                </c:pt>
                <c:pt idx="140">
                  <c:v>475.25051832170362</c:v>
                </c:pt>
                <c:pt idx="141">
                  <c:v>476.96059719365473</c:v>
                </c:pt>
                <c:pt idx="142">
                  <c:v>478.6338708275598</c:v>
                </c:pt>
                <c:pt idx="143">
                  <c:v>480.27010569337693</c:v>
                </c:pt>
                <c:pt idx="144">
                  <c:v>481.86907942140078</c:v>
                </c:pt>
                <c:pt idx="145">
                  <c:v>483.43058038868605</c:v>
                </c:pt>
                <c:pt idx="146">
                  <c:v>484.95440730668105</c:v>
                </c:pt>
                <c:pt idx="147">
                  <c:v>486.44036881125845</c:v>
                </c:pt>
                <c:pt idx="148">
                  <c:v>487.88828305627419</c:v>
                </c:pt>
                <c:pt idx="149">
                  <c:v>489.29797731174034</c:v>
                </c:pt>
                <c:pt idx="150">
                  <c:v>490.66928756764338</c:v>
                </c:pt>
                <c:pt idx="151">
                  <c:v>492.00205814437669</c:v>
                </c:pt>
                <c:pt idx="152">
                  <c:v>493.29614131070485</c:v>
                </c:pt>
                <c:pt idx="153">
                  <c:v>494.55139691010163</c:v>
                </c:pt>
                <c:pt idx="154">
                  <c:v>495.76769199625176</c:v>
                </c:pt>
                <c:pt idx="155">
                  <c:v>496.94490047843078</c:v>
                </c:pt>
                <c:pt idx="156">
                  <c:v>498.08290277741344</c:v>
                </c:pt>
                <c:pt idx="157">
                  <c:v>499.18158549249443</c:v>
                </c:pt>
                <c:pt idx="158">
                  <c:v>500.2408410801354</c:v>
                </c:pt>
                <c:pt idx="159">
                  <c:v>501.26056754468482</c:v>
                </c:pt>
                <c:pt idx="160">
                  <c:v>502.24066814155486</c:v>
                </c:pt>
                <c:pt idx="161">
                  <c:v>503.18105109316815</c:v>
                </c:pt>
                <c:pt idx="162">
                  <c:v>504.0816293179343</c:v>
                </c:pt>
                <c:pt idx="163">
                  <c:v>504.94232017244582</c:v>
                </c:pt>
                <c:pt idx="164">
                  <c:v>505.76304520703582</c:v>
                </c:pt>
                <c:pt idx="165">
                  <c:v>506.54372993477915</c:v>
                </c:pt>
                <c:pt idx="166">
                  <c:v>507.28430361397471</c:v>
                </c:pt>
                <c:pt idx="167">
                  <c:v>507.98469904409899</c:v>
                </c:pt>
                <c:pt idx="168">
                  <c:v>508.64485237517755</c:v>
                </c:pt>
                <c:pt idx="169">
                  <c:v>509.26470293049294</c:v>
                </c:pt>
                <c:pt idx="170">
                  <c:v>509.84419304250866</c:v>
                </c:pt>
                <c:pt idx="171">
                  <c:v>510.38326790186409</c:v>
                </c:pt>
                <c:pt idx="172">
                  <c:v>510.88187541928369</c:v>
                </c:pt>
                <c:pt idx="173">
                  <c:v>511.33996610021308</c:v>
                </c:pt>
                <c:pt idx="174">
                  <c:v>511.75749293199948</c:v>
                </c:pt>
                <c:pt idx="175">
                  <c:v>512.13441128341742</c:v>
                </c:pt>
                <c:pt idx="176">
                  <c:v>512.47067881634962</c:v>
                </c:pt>
                <c:pt idx="177">
                  <c:v>512.76625540943041</c:v>
                </c:pt>
                <c:pt idx="178">
                  <c:v>513.02110309347131</c:v>
                </c:pt>
                <c:pt idx="179">
                  <c:v>513.2351859985049</c:v>
                </c:pt>
                <c:pt idx="180">
                  <c:v>513.408470312291</c:v>
                </c:pt>
                <c:pt idx="181">
                  <c:v>513.54092425015983</c:v>
                </c:pt>
                <c:pt idx="182">
                  <c:v>513.63251803608296</c:v>
                </c:pt>
                <c:pt idx="183">
                  <c:v>513.68322389489072</c:v>
                </c:pt>
                <c:pt idx="184">
                  <c:v>513.69301605558121</c:v>
                </c:pt>
                <c:pt idx="185">
                  <c:v>513.66187076569406</c:v>
                </c:pt>
                <c:pt idx="186">
                  <c:v>513.58976631675341</c:v>
                </c:pt>
                <c:pt idx="187">
                  <c:v>513.47668308080893</c:v>
                </c:pt>
                <c:pt idx="188">
                  <c:v>513.32260355813605</c:v>
                </c:pt>
                <c:pt idx="189">
                  <c:v>513.12751243618129</c:v>
                </c:pt>
                <c:pt idx="190">
                  <c:v>512.8913966598659</c:v>
                </c:pt>
                <c:pt idx="191">
                  <c:v>512.61424551337973</c:v>
                </c:pt>
                <c:pt idx="192">
                  <c:v>512.29605071362687</c:v>
                </c:pt>
                <c:pt idx="193">
                  <c:v>511.93680651548505</c:v>
                </c:pt>
                <c:pt idx="194">
                  <c:v>511.53650982907465</c:v>
                </c:pt>
                <c:pt idx="195">
                  <c:v>511.09516034922348</c:v>
                </c:pt>
                <c:pt idx="196">
                  <c:v>510.61276069733026</c:v>
                </c:pt>
                <c:pt idx="197">
                  <c:v>510.08931657582048</c:v>
                </c:pt>
                <c:pt idx="198">
                  <c:v>509.52483693539392</c:v>
                </c:pt>
                <c:pt idx="199">
                  <c:v>508.9193341552371</c:v>
                </c:pt>
                <c:pt idx="200">
                  <c:v>508.27282423637558</c:v>
                </c:pt>
                <c:pt idx="201">
                  <c:v>507.58532700830341</c:v>
                </c:pt>
                <c:pt idx="202">
                  <c:v>506.85686634901231</c:v>
                </c:pt>
                <c:pt idx="203">
                  <c:v>506.08747041850677</c:v>
                </c:pt>
                <c:pt idx="204">
                  <c:v>505.2771719058515</c:v>
                </c:pt>
                <c:pt idx="205">
                  <c:v>504.42600828976157</c:v>
                </c:pt>
                <c:pt idx="206">
                  <c:v>503.53402211269525</c:v>
                </c:pt>
                <c:pt idx="207">
                  <c:v>502.60126126835888</c:v>
                </c:pt>
                <c:pt idx="208">
                  <c:v>501.62777930248114</c:v>
                </c:pt>
                <c:pt idx="209">
                  <c:v>500.61363572665005</c:v>
                </c:pt>
                <c:pt idx="210">
                  <c:v>499.55889634494969</c:v>
                </c:pt>
                <c:pt idx="211">
                  <c:v>498.46363359307048</c:v>
                </c:pt>
                <c:pt idx="212">
                  <c:v>497.32792688948854</c:v>
                </c:pt>
                <c:pt idx="213">
                  <c:v>496.15186299825882</c:v>
                </c:pt>
                <c:pt idx="214">
                  <c:v>494.93553640288258</c:v>
                </c:pt>
                <c:pt idx="215">
                  <c:v>493.67904969064523</c:v>
                </c:pt>
                <c:pt idx="216">
                  <c:v>492.38251394675405</c:v>
                </c:pt>
                <c:pt idx="217">
                  <c:v>491.04604915752338</c:v>
                </c:pt>
                <c:pt idx="218">
                  <c:v>489.66978462180219</c:v>
                </c:pt>
                <c:pt idx="219">
                  <c:v>488.25385936975385</c:v>
                </c:pt>
                <c:pt idx="220">
                  <c:v>486.79842258804678</c:v>
                </c:pt>
                <c:pt idx="221">
                  <c:v>485.30363405044216</c:v>
                </c:pt>
                <c:pt idx="222">
                  <c:v>483.76966455270662</c:v>
                </c:pt>
                <c:pt idx="223">
                  <c:v>482.19669635072347</c:v>
                </c:pt>
                <c:pt idx="224">
                  <c:v>480.5849236006157</c:v>
                </c:pt>
                <c:pt idx="225">
                  <c:v>478.93455279965451</c:v>
                </c:pt>
                <c:pt idx="226">
                  <c:v>477.24580322667083</c:v>
                </c:pt>
                <c:pt idx="227">
                  <c:v>475.5189073806564</c:v>
                </c:pt>
                <c:pt idx="228">
                  <c:v>473.75411141619884</c:v>
                </c:pt>
                <c:pt idx="229">
                  <c:v>471.95167557436901</c:v>
                </c:pt>
                <c:pt idx="230">
                  <c:v>470.11187460765382</c:v>
                </c:pt>
                <c:pt idx="231">
                  <c:v>468.2349981975068</c:v>
                </c:pt>
                <c:pt idx="232">
                  <c:v>466.3213513630775</c:v>
                </c:pt>
                <c:pt idx="233">
                  <c:v>464.37125485967118</c:v>
                </c:pt>
                <c:pt idx="234">
                  <c:v>462.38504556549276</c:v>
                </c:pt>
                <c:pt idx="235">
                  <c:v>460.36307685522786</c:v>
                </c:pt>
                <c:pt idx="236">
                  <c:v>458.30571895902932</c:v>
                </c:pt>
                <c:pt idx="237">
                  <c:v>456.21335930549174</c:v>
                </c:pt>
                <c:pt idx="238">
                  <c:v>454.08640284721724</c:v>
                </c:pt>
                <c:pt idx="239">
                  <c:v>451.92527236760685</c:v>
                </c:pt>
                <c:pt idx="240">
                  <c:v>449.73040876754379</c:v>
                </c:pt>
                <c:pt idx="241">
                  <c:v>447.5022713306725</c:v>
                </c:pt>
                <c:pt idx="242">
                  <c:v>445.24133796602513</c:v>
                </c:pt>
                <c:pt idx="243">
                  <c:v>442.94810542679323</c:v>
                </c:pt>
                <c:pt idx="244">
                  <c:v>440.623089504098</c:v>
                </c:pt>
                <c:pt idx="245">
                  <c:v>438.2668251946742</c:v>
                </c:pt>
                <c:pt idx="246">
                  <c:v>435.87986684143982</c:v>
                </c:pt>
                <c:pt idx="247">
                  <c:v>433.46278824599813</c:v>
                </c:pt>
                <c:pt idx="248">
                  <c:v>431.01618275218573</c:v>
                </c:pt>
                <c:pt idx="249">
                  <c:v>428.54066329985648</c:v>
                </c:pt>
                <c:pt idx="250">
                  <c:v>426.03686244817004</c:v>
                </c:pt>
                <c:pt idx="251">
                  <c:v>423.50543236773387</c:v>
                </c:pt>
                <c:pt idx="252">
                  <c:v>420.94704480103212</c:v>
                </c:pt>
                <c:pt idx="253">
                  <c:v>418.36239099065961</c:v>
                </c:pt>
                <c:pt idx="254">
                  <c:v>415.75218157496977</c:v>
                </c:pt>
                <c:pt idx="255">
                  <c:v>413.11714645083202</c:v>
                </c:pt>
                <c:pt idx="256">
                  <c:v>410.45803460328636</c:v>
                </c:pt>
                <c:pt idx="257">
                  <c:v>407.77561390197582</c:v>
                </c:pt>
                <c:pt idx="258">
                  <c:v>405.07067086432772</c:v>
                </c:pt>
                <c:pt idx="259">
                  <c:v>402.34401038554938</c:v>
                </c:pt>
                <c:pt idx="260">
                  <c:v>399.59645543559549</c:v>
                </c:pt>
                <c:pt idx="261">
                  <c:v>396.82884672335661</c:v>
                </c:pt>
                <c:pt idx="262">
                  <c:v>394.04204232841124</c:v>
                </c:pt>
                <c:pt idx="263">
                  <c:v>391.23691730077275</c:v>
                </c:pt>
                <c:pt idx="264">
                  <c:v>388.41436322915274</c:v>
                </c:pt>
                <c:pt idx="265">
                  <c:v>385.57528777834938</c:v>
                </c:pt>
                <c:pt idx="266">
                  <c:v>382.72061419645706</c:v>
                </c:pt>
                <c:pt idx="267">
                  <c:v>379.85128079267275</c:v>
                </c:pt>
                <c:pt idx="268">
                  <c:v>376.96824038656194</c:v>
                </c:pt>
                <c:pt idx="269">
                  <c:v>374.07245972971907</c:v>
                </c:pt>
                <c:pt idx="270">
                  <c:v>371.16491890083842</c:v>
                </c:pt>
                <c:pt idx="271">
                  <c:v>368.24661067527893</c:v>
                </c:pt>
                <c:pt idx="272">
                  <c:v>365.31853987027887</c:v>
                </c:pt>
                <c:pt idx="273">
                  <c:v>362.38172266704117</c:v>
                </c:pt>
                <c:pt idx="274">
                  <c:v>359.4371859109695</c:v>
                </c:pt>
                <c:pt idx="275">
                  <c:v>356.48596639139612</c:v>
                </c:pt>
                <c:pt idx="276">
                  <c:v>353.52911010219441</c:v>
                </c:pt>
                <c:pt idx="277">
                  <c:v>350.5676714847184</c:v>
                </c:pt>
                <c:pt idx="278">
                  <c:v>347.60271265455788</c:v>
                </c:pt>
                <c:pt idx="279">
                  <c:v>344.63530261363815</c:v>
                </c:pt>
                <c:pt idx="280">
                  <c:v>341.66651644922769</c:v>
                </c:pt>
                <c:pt idx="281">
                  <c:v>338.69743452145286</c:v>
                </c:pt>
                <c:pt idx="282">
                  <c:v>335.72914164094146</c:v>
                </c:pt>
                <c:pt idx="283">
                  <c:v>332.76272623824246</c:v>
                </c:pt>
                <c:pt idx="284">
                  <c:v>329.79927952668447</c:v>
                </c:pt>
                <c:pt idx="285">
                  <c:v>326.83989466035217</c:v>
                </c:pt>
                <c:pt idx="286">
                  <c:v>323.88566588886181</c:v>
                </c:pt>
                <c:pt idx="287">
                  <c:v>320.93768771062861</c:v>
                </c:pt>
                <c:pt idx="288">
                  <c:v>317.9970540263115</c:v>
                </c:pt>
                <c:pt idx="289">
                  <c:v>315.06485729411685</c:v>
                </c:pt>
                <c:pt idx="290">
                  <c:v>312.14218768863429</c:v>
                </c:pt>
                <c:pt idx="291">
                  <c:v>309.23013226486052</c:v>
                </c:pt>
                <c:pt idx="292">
                  <c:v>306.32977412905052</c:v>
                </c:pt>
                <c:pt idx="293">
                  <c:v>303.44219161800805</c:v>
                </c:pt>
                <c:pt idx="294">
                  <c:v>300.56845748840652</c:v>
                </c:pt>
                <c:pt idx="295">
                  <c:v>297.70963811769099</c:v>
                </c:pt>
                <c:pt idx="296">
                  <c:v>294.86679271808441</c:v>
                </c:pt>
                <c:pt idx="297">
                  <c:v>292.04097256517645</c:v>
                </c:pt>
                <c:pt idx="298">
                  <c:v>289.23322024253167</c:v>
                </c:pt>
                <c:pt idx="299">
                  <c:v>286.44456890370674</c:v>
                </c:pt>
                <c:pt idx="300">
                  <c:v>283.67604155301751</c:v>
                </c:pt>
                <c:pt idx="301">
                  <c:v>280.92865034633888</c:v>
                </c:pt>
                <c:pt idx="302">
                  <c:v>278.20339591316929</c:v>
                </c:pt>
                <c:pt idx="303">
                  <c:v>275.50126670112633</c:v>
                </c:pt>
                <c:pt idx="304">
                  <c:v>272.82323834398056</c:v>
                </c:pt>
                <c:pt idx="305">
                  <c:v>270.1702730542691</c:v>
                </c:pt>
                <c:pt idx="306">
                  <c:v>267.54331904145829</c:v>
                </c:pt>
                <c:pt idx="307">
                  <c:v>264.94330995656236</c:v>
                </c:pt>
                <c:pt idx="308">
                  <c:v>262.37116436404125</c:v>
                </c:pt>
                <c:pt idx="309">
                  <c:v>259.82778524173807</c:v>
                </c:pt>
                <c:pt idx="310">
                  <c:v>257.31405950952961</c:v>
                </c:pt>
                <c:pt idx="311">
                  <c:v>254.83085758729001</c:v>
                </c:pt>
                <c:pt idx="312">
                  <c:v>252.37903298268742</c:v>
                </c:pt>
                <c:pt idx="313">
                  <c:v>249.95942190925007</c:v>
                </c:pt>
                <c:pt idx="314">
                  <c:v>247.57284293505603</c:v>
                </c:pt>
                <c:pt idx="315">
                  <c:v>245.22009666231688</c:v>
                </c:pt>
                <c:pt idx="316">
                  <c:v>242.90196543804225</c:v>
                </c:pt>
                <c:pt idx="317">
                  <c:v>240.61921309588104</c:v>
                </c:pt>
                <c:pt idx="318">
                  <c:v>238.37258472915752</c:v>
                </c:pt>
                <c:pt idx="319">
                  <c:v>236.16280649502536</c:v>
                </c:pt>
                <c:pt idx="320">
                  <c:v>233.99058544957927</c:v>
                </c:pt>
                <c:pt idx="321">
                  <c:v>231.856609413679</c:v>
                </c:pt>
                <c:pt idx="322">
                  <c:v>229.76154686914887</c:v>
                </c:pt>
                <c:pt idx="323">
                  <c:v>227.70604688493398</c:v>
                </c:pt>
                <c:pt idx="324">
                  <c:v>225.69073907270487</c:v>
                </c:pt>
                <c:pt idx="325">
                  <c:v>223.71623357132117</c:v>
                </c:pt>
                <c:pt idx="326">
                  <c:v>221.78312105947603</c:v>
                </c:pt>
                <c:pt idx="327">
                  <c:v>219.89197279576487</c:v>
                </c:pt>
                <c:pt idx="328">
                  <c:v>218.0433406853391</c:v>
                </c:pt>
                <c:pt idx="329">
                  <c:v>216.23775737222519</c:v>
                </c:pt>
                <c:pt idx="330">
                  <c:v>214.47573635631488</c:v>
                </c:pt>
                <c:pt idx="331">
                  <c:v>212.75777213395367</c:v>
                </c:pt>
                <c:pt idx="332">
                  <c:v>211.08434036098836</c:v>
                </c:pt>
                <c:pt idx="333">
                  <c:v>209.45589803705943</c:v>
                </c:pt>
                <c:pt idx="334">
                  <c:v>207.87288370986113</c:v>
                </c:pt>
                <c:pt idx="335">
                  <c:v>206.33571769803166</c:v>
                </c:pt>
                <c:pt idx="336">
                  <c:v>204.84480233127383</c:v>
                </c:pt>
                <c:pt idx="337">
                  <c:v>203.4005222062552</c:v>
                </c:pt>
                <c:pt idx="338">
                  <c:v>202.00324445678706</c:v>
                </c:pt>
                <c:pt idx="339">
                  <c:v>200.65331903673714</c:v>
                </c:pt>
                <c:pt idx="340">
                  <c:v>199.35107901409083</c:v>
                </c:pt>
                <c:pt idx="341">
                  <c:v>198.09684087454281</c:v>
                </c:pt>
                <c:pt idx="342">
                  <c:v>196.89090483297494</c:v>
                </c:pt>
                <c:pt idx="343">
                  <c:v>195.73355515115034</c:v>
                </c:pt>
                <c:pt idx="344">
                  <c:v>194.62506045994266</c:v>
                </c:pt>
                <c:pt idx="345">
                  <c:v>193.56567408440907</c:v>
                </c:pt>
                <c:pt idx="346">
                  <c:v>192.55563437001342</c:v>
                </c:pt>
                <c:pt idx="347">
                  <c:v>191.59516500831108</c:v>
                </c:pt>
                <c:pt idx="348">
                  <c:v>190.6844753604226</c:v>
                </c:pt>
                <c:pt idx="349">
                  <c:v>189.82376077663736</c:v>
                </c:pt>
                <c:pt idx="350">
                  <c:v>189.01320291052181</c:v>
                </c:pt>
                <c:pt idx="351">
                  <c:v>188.25297002593672</c:v>
                </c:pt>
                <c:pt idx="352">
                  <c:v>187.54321729541289</c:v>
                </c:pt>
                <c:pt idx="353">
                  <c:v>186.88408708838276</c:v>
                </c:pt>
                <c:pt idx="354">
                  <c:v>186.27570924782233</c:v>
                </c:pt>
                <c:pt idx="355">
                  <c:v>185.71820135392193</c:v>
                </c:pt>
                <c:pt idx="356">
                  <c:v>185.21166897347493</c:v>
                </c:pt>
                <c:pt idx="357">
                  <c:v>184.75620589374952</c:v>
                </c:pt>
                <c:pt idx="358">
                  <c:v>184.35189433969578</c:v>
                </c:pt>
                <c:pt idx="359">
                  <c:v>183.99880517342402</c:v>
                </c:pt>
                <c:pt idx="360">
                  <c:v>183.69699807499265</c:v>
                </c:pt>
                <c:pt idx="361">
                  <c:v>183.44652170363733</c:v>
                </c:pt>
                <c:pt idx="362">
                  <c:v>183.24741383868155</c:v>
                </c:pt>
                <c:pt idx="363">
                  <c:v>183.0997014994775</c:v>
                </c:pt>
                <c:pt idx="364">
                  <c:v>183.0034010438367</c:v>
                </c:pt>
                <c:pt idx="365">
                  <c:v>182.95851824452518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5B-42C0-A4C1-60B7AE4F6ACB}"/>
            </c:ext>
          </c:extLst>
        </c:ser>
        <c:ser>
          <c:idx val="1"/>
          <c:order val="1"/>
          <c:tx>
            <c:v>RG</c:v>
          </c:tx>
          <c:spPr>
            <a:ln w="22225">
              <a:solidFill>
                <a:schemeClr val="tx2"/>
              </a:solidFill>
            </a:ln>
          </c:spPr>
          <c:marker>
            <c:symbol val="none"/>
          </c:marker>
          <c:val>
            <c:numRef>
              <c:f>Hoja1!$F$1:$F$366</c:f>
              <c:numCache>
                <c:formatCode>0.0</c:formatCode>
                <c:ptCount val="366"/>
                <c:pt idx="0">
                  <c:v>85.939511444394256</c:v>
                </c:pt>
                <c:pt idx="1">
                  <c:v>102.5699395747297</c:v>
                </c:pt>
                <c:pt idx="2">
                  <c:v>50.616445427333353</c:v>
                </c:pt>
                <c:pt idx="3">
                  <c:v>97.44102194204315</c:v>
                </c:pt>
                <c:pt idx="4">
                  <c:v>85.021157256019322</c:v>
                </c:pt>
                <c:pt idx="5">
                  <c:v>96.555546473705661</c:v>
                </c:pt>
                <c:pt idx="6">
                  <c:v>34.120651293676694</c:v>
                </c:pt>
                <c:pt idx="7">
                  <c:v>56.094952047902559</c:v>
                </c:pt>
                <c:pt idx="8">
                  <c:v>38.425969661424766</c:v>
                </c:pt>
                <c:pt idx="9">
                  <c:v>33.275540135050733</c:v>
                </c:pt>
                <c:pt idx="10">
                  <c:v>33.359652796565079</c:v>
                </c:pt>
                <c:pt idx="11">
                  <c:v>58.66715171397167</c:v>
                </c:pt>
                <c:pt idx="12">
                  <c:v>99.883871348969507</c:v>
                </c:pt>
                <c:pt idx="13">
                  <c:v>61.103901211445276</c:v>
                </c:pt>
                <c:pt idx="14">
                  <c:v>97.262095854308583</c:v>
                </c:pt>
                <c:pt idx="15">
                  <c:v>119.83748320316148</c:v>
                </c:pt>
                <c:pt idx="16">
                  <c:v>114.90260211120734</c:v>
                </c:pt>
                <c:pt idx="17">
                  <c:v>102.49112215849013</c:v>
                </c:pt>
                <c:pt idx="18">
                  <c:v>121.06329928646639</c:v>
                </c:pt>
                <c:pt idx="19">
                  <c:v>65.671554000818105</c:v>
                </c:pt>
                <c:pt idx="20">
                  <c:v>107.99068210375637</c:v>
                </c:pt>
                <c:pt idx="21">
                  <c:v>103.03542478405515</c:v>
                </c:pt>
                <c:pt idx="22">
                  <c:v>74.168689687725063</c:v>
                </c:pt>
                <c:pt idx="23">
                  <c:v>40.726218889949749</c:v>
                </c:pt>
                <c:pt idx="24">
                  <c:v>35.483945313143764</c:v>
                </c:pt>
                <c:pt idx="25">
                  <c:v>46.697211838300298</c:v>
                </c:pt>
                <c:pt idx="26">
                  <c:v>119.86399021810865</c:v>
                </c:pt>
                <c:pt idx="27">
                  <c:v>124.92078728497881</c:v>
                </c:pt>
                <c:pt idx="28">
                  <c:v>135.61420126170199</c:v>
                </c:pt>
                <c:pt idx="29">
                  <c:v>89.302287300566675</c:v>
                </c:pt>
                <c:pt idx="30">
                  <c:v>36.918604980505258</c:v>
                </c:pt>
                <c:pt idx="31">
                  <c:v>37.186977870600963</c:v>
                </c:pt>
                <c:pt idx="32">
                  <c:v>37.463527466644962</c:v>
                </c:pt>
                <c:pt idx="33">
                  <c:v>37.748177986268516</c:v>
                </c:pt>
                <c:pt idx="34">
                  <c:v>41.489180394517554</c:v>
                </c:pt>
                <c:pt idx="35">
                  <c:v>42.964573590304589</c:v>
                </c:pt>
                <c:pt idx="36">
                  <c:v>107.22318241975442</c:v>
                </c:pt>
                <c:pt idx="37">
                  <c:v>120.78795630202838</c:v>
                </c:pt>
                <c:pt idx="38">
                  <c:v>103.95065427792316</c:v>
                </c:pt>
                <c:pt idx="39">
                  <c:v>81.010729824572905</c:v>
                </c:pt>
                <c:pt idx="40">
                  <c:v>49.477187560667026</c:v>
                </c:pt>
                <c:pt idx="41">
                  <c:v>64.24177750921514</c:v>
                </c:pt>
                <c:pt idx="42">
                  <c:v>47.884721591459709</c:v>
                </c:pt>
                <c:pt idx="43">
                  <c:v>134.30251009328273</c:v>
                </c:pt>
                <c:pt idx="44">
                  <c:v>56.016859452088859</c:v>
                </c:pt>
                <c:pt idx="45">
                  <c:v>55.256768534144591</c:v>
                </c:pt>
                <c:pt idx="46">
                  <c:v>147.06714695346233</c:v>
                </c:pt>
                <c:pt idx="47">
                  <c:v>149.36588495002431</c:v>
                </c:pt>
                <c:pt idx="48">
                  <c:v>146.69507535936387</c:v>
                </c:pt>
                <c:pt idx="49">
                  <c:v>145.24908543801956</c:v>
                </c:pt>
                <c:pt idx="50">
                  <c:v>139.98539635179085</c:v>
                </c:pt>
                <c:pt idx="51">
                  <c:v>149.9486827192506</c:v>
                </c:pt>
                <c:pt idx="52">
                  <c:v>154.90926425400494</c:v>
                </c:pt>
                <c:pt idx="53">
                  <c:v>130.23063762420284</c:v>
                </c:pt>
                <c:pt idx="54">
                  <c:v>118.22377584002523</c:v>
                </c:pt>
                <c:pt idx="55">
                  <c:v>103.43912127440261</c:v>
                </c:pt>
                <c:pt idx="56">
                  <c:v>52.8947264254573</c:v>
                </c:pt>
                <c:pt idx="57">
                  <c:v>126.30558908094021</c:v>
                </c:pt>
                <c:pt idx="58">
                  <c:v>153.97581459693347</c:v>
                </c:pt>
                <c:pt idx="59">
                  <c:v>153.79605010186742</c:v>
                </c:pt>
                <c:pt idx="60">
                  <c:v>141.43726571186775</c:v>
                </c:pt>
                <c:pt idx="61">
                  <c:v>71.739473771543814</c:v>
                </c:pt>
                <c:pt idx="62">
                  <c:v>80.584868909042939</c:v>
                </c:pt>
                <c:pt idx="63">
                  <c:v>49.548585721138814</c:v>
                </c:pt>
                <c:pt idx="64">
                  <c:v>134.70712019219127</c:v>
                </c:pt>
                <c:pt idx="65">
                  <c:v>156.70307025808026</c:v>
                </c:pt>
                <c:pt idx="66">
                  <c:v>53.815698930427395</c:v>
                </c:pt>
                <c:pt idx="67">
                  <c:v>59.987985391055147</c:v>
                </c:pt>
                <c:pt idx="68">
                  <c:v>51.991405712988545</c:v>
                </c:pt>
                <c:pt idx="69">
                  <c:v>89.766186175226821</c:v>
                </c:pt>
                <c:pt idx="70">
                  <c:v>174.18980723625947</c:v>
                </c:pt>
                <c:pt idx="71">
                  <c:v>146.42417581991876</c:v>
                </c:pt>
                <c:pt idx="72">
                  <c:v>54.006403566645623</c:v>
                </c:pt>
                <c:pt idx="73">
                  <c:v>72.160134898110741</c:v>
                </c:pt>
                <c:pt idx="74">
                  <c:v>143.79333644491086</c:v>
                </c:pt>
                <c:pt idx="75">
                  <c:v>112.10862822430786</c:v>
                </c:pt>
                <c:pt idx="76">
                  <c:v>123.45500136644196</c:v>
                </c:pt>
                <c:pt idx="77">
                  <c:v>184.65002113474199</c:v>
                </c:pt>
                <c:pt idx="78">
                  <c:v>190.48749907984094</c:v>
                </c:pt>
                <c:pt idx="79">
                  <c:v>190.27898943845912</c:v>
                </c:pt>
                <c:pt idx="80">
                  <c:v>148.63964307811472</c:v>
                </c:pt>
                <c:pt idx="81">
                  <c:v>58.673280263076414</c:v>
                </c:pt>
                <c:pt idx="82">
                  <c:v>198.84326003181238</c:v>
                </c:pt>
                <c:pt idx="83">
                  <c:v>198.60671341682595</c:v>
                </c:pt>
                <c:pt idx="84">
                  <c:v>188.93293525204868</c:v>
                </c:pt>
                <c:pt idx="85">
                  <c:v>60.77897107792068</c:v>
                </c:pt>
                <c:pt idx="86">
                  <c:v>148.57727189124506</c:v>
                </c:pt>
                <c:pt idx="87">
                  <c:v>197.44163052021844</c:v>
                </c:pt>
                <c:pt idx="88">
                  <c:v>201.9059255005987</c:v>
                </c:pt>
                <c:pt idx="89">
                  <c:v>201.56073561281394</c:v>
                </c:pt>
                <c:pt idx="90">
                  <c:v>89.34784643951474</c:v>
                </c:pt>
                <c:pt idx="91">
                  <c:v>75.343278209439958</c:v>
                </c:pt>
                <c:pt idx="92">
                  <c:v>146.34216832243246</c:v>
                </c:pt>
                <c:pt idx="93">
                  <c:v>198.2961774477856</c:v>
                </c:pt>
                <c:pt idx="94">
                  <c:v>154.82028760037443</c:v>
                </c:pt>
                <c:pt idx="95">
                  <c:v>237.21286306693153</c:v>
                </c:pt>
                <c:pt idx="96">
                  <c:v>206.82237043587574</c:v>
                </c:pt>
                <c:pt idx="97">
                  <c:v>226.45641865442082</c:v>
                </c:pt>
                <c:pt idx="98">
                  <c:v>222.65336207807161</c:v>
                </c:pt>
                <c:pt idx="99">
                  <c:v>237.41917994210152</c:v>
                </c:pt>
                <c:pt idx="100">
                  <c:v>136.63563662161269</c:v>
                </c:pt>
                <c:pt idx="101">
                  <c:v>239.94461108281604</c:v>
                </c:pt>
                <c:pt idx="102">
                  <c:v>241.18831540088192</c:v>
                </c:pt>
                <c:pt idx="103">
                  <c:v>220.01946991196223</c:v>
                </c:pt>
                <c:pt idx="104">
                  <c:v>101.75881442397396</c:v>
                </c:pt>
                <c:pt idx="105">
                  <c:v>119.75505277508613</c:v>
                </c:pt>
                <c:pt idx="106">
                  <c:v>239.05141060274067</c:v>
                </c:pt>
                <c:pt idx="107">
                  <c:v>254.20751989050774</c:v>
                </c:pt>
                <c:pt idx="108">
                  <c:v>241.33185077368452</c:v>
                </c:pt>
                <c:pt idx="109">
                  <c:v>253.03725326559928</c:v>
                </c:pt>
                <c:pt idx="110">
                  <c:v>252.40921522264864</c:v>
                </c:pt>
                <c:pt idx="111">
                  <c:v>255.3074767046175</c:v>
                </c:pt>
                <c:pt idx="112">
                  <c:v>258.20253456015934</c:v>
                </c:pt>
                <c:pt idx="113">
                  <c:v>253.93446835341479</c:v>
                </c:pt>
                <c:pt idx="114">
                  <c:v>152.63540660184418</c:v>
                </c:pt>
                <c:pt idx="115">
                  <c:v>250.64651377668991</c:v>
                </c:pt>
                <c:pt idx="116">
                  <c:v>235.39448297650674</c:v>
                </c:pt>
                <c:pt idx="117">
                  <c:v>216.3969740081626</c:v>
                </c:pt>
                <c:pt idx="118">
                  <c:v>231.82103049818485</c:v>
                </c:pt>
                <c:pt idx="119">
                  <c:v>261.91350879658069</c:v>
                </c:pt>
                <c:pt idx="120">
                  <c:v>261.05638517871654</c:v>
                </c:pt>
                <c:pt idx="121">
                  <c:v>258.33671968979399</c:v>
                </c:pt>
                <c:pt idx="122">
                  <c:v>262.93978502611571</c:v>
                </c:pt>
                <c:pt idx="123">
                  <c:v>149.46254898355105</c:v>
                </c:pt>
                <c:pt idx="124">
                  <c:v>229.60600398840751</c:v>
                </c:pt>
                <c:pt idx="125">
                  <c:v>80.168465743659681</c:v>
                </c:pt>
                <c:pt idx="126">
                  <c:v>236.75123039516674</c:v>
                </c:pt>
                <c:pt idx="127">
                  <c:v>205.84063792623218</c:v>
                </c:pt>
                <c:pt idx="128">
                  <c:v>167.29185216647014</c:v>
                </c:pt>
                <c:pt idx="129">
                  <c:v>248.39109554958273</c:v>
                </c:pt>
                <c:pt idx="130">
                  <c:v>204.09918403826654</c:v>
                </c:pt>
                <c:pt idx="131">
                  <c:v>276.2037885710705</c:v>
                </c:pt>
                <c:pt idx="132">
                  <c:v>280.74549587703677</c:v>
                </c:pt>
                <c:pt idx="133">
                  <c:v>247.51379615442977</c:v>
                </c:pt>
                <c:pt idx="134">
                  <c:v>270.89887911745905</c:v>
                </c:pt>
                <c:pt idx="135">
                  <c:v>292.45935321827181</c:v>
                </c:pt>
                <c:pt idx="136">
                  <c:v>177.32088866204916</c:v>
                </c:pt>
                <c:pt idx="137">
                  <c:v>312.92417823268732</c:v>
                </c:pt>
                <c:pt idx="138">
                  <c:v>296.49315358607032</c:v>
                </c:pt>
                <c:pt idx="139">
                  <c:v>302.89798445713768</c:v>
                </c:pt>
                <c:pt idx="140">
                  <c:v>303.56629415929507</c:v>
                </c:pt>
                <c:pt idx="141">
                  <c:v>302.3012119612182</c:v>
                </c:pt>
                <c:pt idx="142">
                  <c:v>310.60442728277536</c:v>
                </c:pt>
                <c:pt idx="143">
                  <c:v>301.6218787769721</c:v>
                </c:pt>
                <c:pt idx="144">
                  <c:v>306.06173600053449</c:v>
                </c:pt>
                <c:pt idx="145">
                  <c:v>214.16845703555805</c:v>
                </c:pt>
                <c:pt idx="146">
                  <c:v>297.55953064266544</c:v>
                </c:pt>
                <c:pt idx="147">
                  <c:v>292.29874918971484</c:v>
                </c:pt>
                <c:pt idx="148">
                  <c:v>252.19795288434523</c:v>
                </c:pt>
                <c:pt idx="149">
                  <c:v>289.43100473108666</c:v>
                </c:pt>
                <c:pt idx="150">
                  <c:v>278.2751737724725</c:v>
                </c:pt>
                <c:pt idx="151">
                  <c:v>270.95942937052229</c:v>
                </c:pt>
                <c:pt idx="152">
                  <c:v>314.11599696105992</c:v>
                </c:pt>
                <c:pt idx="153">
                  <c:v>186.23822402967403</c:v>
                </c:pt>
                <c:pt idx="154">
                  <c:v>311.11007070207171</c:v>
                </c:pt>
                <c:pt idx="155">
                  <c:v>151.7871764487823</c:v>
                </c:pt>
                <c:pt idx="156">
                  <c:v>319.72541013696326</c:v>
                </c:pt>
                <c:pt idx="157">
                  <c:v>320.11710353144343</c:v>
                </c:pt>
                <c:pt idx="158">
                  <c:v>320.49337218948938</c:v>
                </c:pt>
                <c:pt idx="159">
                  <c:v>303.26415595570592</c:v>
                </c:pt>
                <c:pt idx="160">
                  <c:v>199.93409951301012</c:v>
                </c:pt>
                <c:pt idx="161">
                  <c:v>209.96651538466804</c:v>
                </c:pt>
                <c:pt idx="162">
                  <c:v>151.45079212708967</c:v>
                </c:pt>
                <c:pt idx="163">
                  <c:v>314.30992869485209</c:v>
                </c:pt>
                <c:pt idx="164">
                  <c:v>310.67038413556389</c:v>
                </c:pt>
                <c:pt idx="165">
                  <c:v>120.60983736069643</c:v>
                </c:pt>
                <c:pt idx="166">
                  <c:v>207.13962245891435</c:v>
                </c:pt>
                <c:pt idx="167">
                  <c:v>309.4633776175757</c:v>
                </c:pt>
                <c:pt idx="168">
                  <c:v>307.72238713826869</c:v>
                </c:pt>
                <c:pt idx="169">
                  <c:v>305.96621438748429</c:v>
                </c:pt>
                <c:pt idx="170">
                  <c:v>150.77839177145012</c:v>
                </c:pt>
                <c:pt idx="171">
                  <c:v>286.66804757959295</c:v>
                </c:pt>
                <c:pt idx="172">
                  <c:v>316.3564413716698</c:v>
                </c:pt>
                <c:pt idx="173">
                  <c:v>318.48573899122727</c:v>
                </c:pt>
                <c:pt idx="174">
                  <c:v>320.603207040597</c:v>
                </c:pt>
                <c:pt idx="175">
                  <c:v>318.76817387850218</c:v>
                </c:pt>
                <c:pt idx="176">
                  <c:v>318.88984407672388</c:v>
                </c:pt>
                <c:pt idx="177">
                  <c:v>208.60520582177111</c:v>
                </c:pt>
                <c:pt idx="178">
                  <c:v>145.58088549897556</c:v>
                </c:pt>
                <c:pt idx="179">
                  <c:v>309.31662285654124</c:v>
                </c:pt>
                <c:pt idx="180">
                  <c:v>319.24733659381224</c:v>
                </c:pt>
                <c:pt idx="181">
                  <c:v>321.27732102562379</c:v>
                </c:pt>
                <c:pt idx="182">
                  <c:v>309.48395309780983</c:v>
                </c:pt>
                <c:pt idx="183">
                  <c:v>289.78257855935863</c:v>
                </c:pt>
                <c:pt idx="184">
                  <c:v>260.198930836263</c:v>
                </c:pt>
                <c:pt idx="185">
                  <c:v>293.7503197072582</c:v>
                </c:pt>
                <c:pt idx="186">
                  <c:v>311.50404660986067</c:v>
                </c:pt>
                <c:pt idx="187">
                  <c:v>319.37803052793328</c:v>
                </c:pt>
                <c:pt idx="188">
                  <c:v>277.90255456198122</c:v>
                </c:pt>
                <c:pt idx="189">
                  <c:v>325.21908308781644</c:v>
                </c:pt>
                <c:pt idx="190">
                  <c:v>254.12385555435148</c:v>
                </c:pt>
                <c:pt idx="191">
                  <c:v>325.08656254864951</c:v>
                </c:pt>
                <c:pt idx="192">
                  <c:v>267.78985223643576</c:v>
                </c:pt>
                <c:pt idx="193">
                  <c:v>320.95534697312678</c:v>
                </c:pt>
                <c:pt idx="194">
                  <c:v>309.00978763855562</c:v>
                </c:pt>
                <c:pt idx="195">
                  <c:v>293.11201972176673</c:v>
                </c:pt>
                <c:pt idx="196">
                  <c:v>271.29442115871819</c:v>
                </c:pt>
                <c:pt idx="197">
                  <c:v>322.39236660842602</c:v>
                </c:pt>
                <c:pt idx="198">
                  <c:v>314.34296304843554</c:v>
                </c:pt>
                <c:pt idx="199">
                  <c:v>243.25938687034989</c:v>
                </c:pt>
                <c:pt idx="200">
                  <c:v>262.77810339177375</c:v>
                </c:pt>
                <c:pt idx="201">
                  <c:v>132.69515594217302</c:v>
                </c:pt>
                <c:pt idx="202">
                  <c:v>146.31778131943753</c:v>
                </c:pt>
                <c:pt idx="203">
                  <c:v>317.23050740682265</c:v>
                </c:pt>
                <c:pt idx="204">
                  <c:v>316.97587317280465</c:v>
                </c:pt>
                <c:pt idx="205">
                  <c:v>304.91956619312572</c:v>
                </c:pt>
                <c:pt idx="206">
                  <c:v>245.74061901455431</c:v>
                </c:pt>
                <c:pt idx="207">
                  <c:v>231.74629267642015</c:v>
                </c:pt>
                <c:pt idx="208">
                  <c:v>274.62421522465826</c:v>
                </c:pt>
                <c:pt idx="209">
                  <c:v>315.47265783835792</c:v>
                </c:pt>
                <c:pt idx="210">
                  <c:v>313.16639785474899</c:v>
                </c:pt>
                <c:pt idx="211">
                  <c:v>314.76050745248011</c:v>
                </c:pt>
                <c:pt idx="212">
                  <c:v>290.91615746467193</c:v>
                </c:pt>
                <c:pt idx="213">
                  <c:v>312.02897856242072</c:v>
                </c:pt>
                <c:pt idx="214">
                  <c:v>315.5206409789626</c:v>
                </c:pt>
                <c:pt idx="215">
                  <c:v>170.77149068262358</c:v>
                </c:pt>
                <c:pt idx="216">
                  <c:v>314.63768126338971</c:v>
                </c:pt>
                <c:pt idx="217">
                  <c:v>249.93903929480228</c:v>
                </c:pt>
                <c:pt idx="218">
                  <c:v>309.79605852879615</c:v>
                </c:pt>
                <c:pt idx="219">
                  <c:v>309.29714952657662</c:v>
                </c:pt>
                <c:pt idx="220">
                  <c:v>310.72032869452505</c:v>
                </c:pt>
                <c:pt idx="221">
                  <c:v>310.18314072153879</c:v>
                </c:pt>
                <c:pt idx="222">
                  <c:v>164.48691224906662</c:v>
                </c:pt>
                <c:pt idx="223">
                  <c:v>88.728084980037622</c:v>
                </c:pt>
                <c:pt idx="224">
                  <c:v>98.085575394576949</c:v>
                </c:pt>
                <c:pt idx="225">
                  <c:v>305.92192695834831</c:v>
                </c:pt>
                <c:pt idx="226">
                  <c:v>312.99206023944492</c:v>
                </c:pt>
                <c:pt idx="227">
                  <c:v>306.56887993918076</c:v>
                </c:pt>
                <c:pt idx="228">
                  <c:v>302.06287217645382</c:v>
                </c:pt>
                <c:pt idx="229">
                  <c:v>301.38069455490097</c:v>
                </c:pt>
                <c:pt idx="230">
                  <c:v>145.80499653587927</c:v>
                </c:pt>
                <c:pt idx="231">
                  <c:v>88.099572013894914</c:v>
                </c:pt>
                <c:pt idx="232">
                  <c:v>116.32506867675065</c:v>
                </c:pt>
                <c:pt idx="233">
                  <c:v>250.91967993850244</c:v>
                </c:pt>
                <c:pt idx="234">
                  <c:v>134.46913253275969</c:v>
                </c:pt>
                <c:pt idx="235">
                  <c:v>154.83410054153202</c:v>
                </c:pt>
                <c:pt idx="236">
                  <c:v>254.47937893261872</c:v>
                </c:pt>
                <c:pt idx="237">
                  <c:v>240.52902882205552</c:v>
                </c:pt>
                <c:pt idx="238">
                  <c:v>264.25288375774358</c:v>
                </c:pt>
                <c:pt idx="239">
                  <c:v>265.3200506809082</c:v>
                </c:pt>
                <c:pt idx="240">
                  <c:v>264.48743396431752</c:v>
                </c:pt>
                <c:pt idx="241">
                  <c:v>271.10957587415498</c:v>
                </c:pt>
                <c:pt idx="242">
                  <c:v>272.08534325267306</c:v>
                </c:pt>
                <c:pt idx="243">
                  <c:v>276.75019333804306</c:v>
                </c:pt>
                <c:pt idx="244">
                  <c:v>175.70509708134455</c:v>
                </c:pt>
                <c:pt idx="245">
                  <c:v>248.96106253381967</c:v>
                </c:pt>
                <c:pt idx="246">
                  <c:v>238.83445593109892</c:v>
                </c:pt>
                <c:pt idx="247">
                  <c:v>204.84945064029193</c:v>
                </c:pt>
                <c:pt idx="248">
                  <c:v>176.5428078834691</c:v>
                </c:pt>
                <c:pt idx="249">
                  <c:v>120.98519637852478</c:v>
                </c:pt>
                <c:pt idx="250">
                  <c:v>209.63956510374913</c:v>
                </c:pt>
                <c:pt idx="251">
                  <c:v>259.5889411208218</c:v>
                </c:pt>
                <c:pt idx="252">
                  <c:v>224.14556566720572</c:v>
                </c:pt>
                <c:pt idx="253">
                  <c:v>250.23063172450338</c:v>
                </c:pt>
                <c:pt idx="254">
                  <c:v>241.96874077907896</c:v>
                </c:pt>
                <c:pt idx="255">
                  <c:v>249.85826728794777</c:v>
                </c:pt>
                <c:pt idx="256">
                  <c:v>250.53011748258905</c:v>
                </c:pt>
                <c:pt idx="257">
                  <c:v>240.50631048072395</c:v>
                </c:pt>
                <c:pt idx="258">
                  <c:v>237.61772209150959</c:v>
                </c:pt>
                <c:pt idx="259">
                  <c:v>81.242887769459671</c:v>
                </c:pt>
                <c:pt idx="260">
                  <c:v>138.70275608201672</c:v>
                </c:pt>
                <c:pt idx="261">
                  <c:v>221.94511281129286</c:v>
                </c:pt>
                <c:pt idx="262">
                  <c:v>246.97142855962812</c:v>
                </c:pt>
                <c:pt idx="263">
                  <c:v>224.90165063498409</c:v>
                </c:pt>
                <c:pt idx="264">
                  <c:v>69.914585381247491</c:v>
                </c:pt>
                <c:pt idx="265">
                  <c:v>121.02784284132311</c:v>
                </c:pt>
                <c:pt idx="266">
                  <c:v>238.49588393788653</c:v>
                </c:pt>
                <c:pt idx="267">
                  <c:v>237.21505885539395</c:v>
                </c:pt>
                <c:pt idx="268">
                  <c:v>224.0380881527465</c:v>
                </c:pt>
                <c:pt idx="269">
                  <c:v>199.13176641842347</c:v>
                </c:pt>
                <c:pt idx="270">
                  <c:v>209.75478732571176</c:v>
                </c:pt>
                <c:pt idx="271">
                  <c:v>228.62284064749872</c:v>
                </c:pt>
                <c:pt idx="272">
                  <c:v>82.411192917401337</c:v>
                </c:pt>
                <c:pt idx="273">
                  <c:v>113.28431567764461</c:v>
                </c:pt>
                <c:pt idx="274">
                  <c:v>176.8108423948494</c:v>
                </c:pt>
                <c:pt idx="275">
                  <c:v>210.14912968848591</c:v>
                </c:pt>
                <c:pt idx="276">
                  <c:v>203.9613343812612</c:v>
                </c:pt>
                <c:pt idx="277">
                  <c:v>201.06378507837778</c:v>
                </c:pt>
                <c:pt idx="278">
                  <c:v>207.86299923272949</c:v>
                </c:pt>
                <c:pt idx="279">
                  <c:v>82.907408026598105</c:v>
                </c:pt>
                <c:pt idx="280">
                  <c:v>152.51696802510929</c:v>
                </c:pt>
                <c:pt idx="281">
                  <c:v>140.36037475159119</c:v>
                </c:pt>
                <c:pt idx="282">
                  <c:v>194.64159125435822</c:v>
                </c:pt>
                <c:pt idx="283">
                  <c:v>69.316923011159872</c:v>
                </c:pt>
                <c:pt idx="284">
                  <c:v>132.72527752180977</c:v>
                </c:pt>
                <c:pt idx="285">
                  <c:v>187.62859294280324</c:v>
                </c:pt>
                <c:pt idx="286">
                  <c:v>190.96541447910818</c:v>
                </c:pt>
                <c:pt idx="287">
                  <c:v>192.711544517043</c:v>
                </c:pt>
                <c:pt idx="288">
                  <c:v>205.08861858554565</c:v>
                </c:pt>
                <c:pt idx="289">
                  <c:v>183.96871153066732</c:v>
                </c:pt>
                <c:pt idx="290">
                  <c:v>135.98688810733884</c:v>
                </c:pt>
                <c:pt idx="291">
                  <c:v>199.31414633743032</c:v>
                </c:pt>
                <c:pt idx="292">
                  <c:v>126.51834713148776</c:v>
                </c:pt>
                <c:pt idx="293">
                  <c:v>66.441421144874923</c:v>
                </c:pt>
                <c:pt idx="294">
                  <c:v>102.55903389137281</c:v>
                </c:pt>
                <c:pt idx="295">
                  <c:v>183.44205395441193</c:v>
                </c:pt>
                <c:pt idx="296">
                  <c:v>108.16420828365516</c:v>
                </c:pt>
                <c:pt idx="297">
                  <c:v>52.567375061731759</c:v>
                </c:pt>
                <c:pt idx="298">
                  <c:v>156.52569927897906</c:v>
                </c:pt>
                <c:pt idx="299">
                  <c:v>169.56011752086727</c:v>
                </c:pt>
                <c:pt idx="300">
                  <c:v>168.28954060302101</c:v>
                </c:pt>
                <c:pt idx="301">
                  <c:v>182.45875146530514</c:v>
                </c:pt>
                <c:pt idx="302">
                  <c:v>181.09826291310935</c:v>
                </c:pt>
                <c:pt idx="303">
                  <c:v>168.66791123730545</c:v>
                </c:pt>
                <c:pt idx="304">
                  <c:v>166.020348806356</c:v>
                </c:pt>
                <c:pt idx="305">
                  <c:v>156.56763825890923</c:v>
                </c:pt>
                <c:pt idx="306">
                  <c:v>155.37581203400404</c:v>
                </c:pt>
                <c:pt idx="307">
                  <c:v>81.393270124502237</c:v>
                </c:pt>
                <c:pt idx="308">
                  <c:v>162.39304631052855</c:v>
                </c:pt>
                <c:pt idx="309">
                  <c:v>150.52495414867656</c:v>
                </c:pt>
                <c:pt idx="310">
                  <c:v>149.38028474933532</c:v>
                </c:pt>
                <c:pt idx="311">
                  <c:v>146.93388171608802</c:v>
                </c:pt>
                <c:pt idx="312">
                  <c:v>128.87076182623213</c:v>
                </c:pt>
                <c:pt idx="313">
                  <c:v>151.19354178026782</c:v>
                </c:pt>
                <c:pt idx="314">
                  <c:v>153.92037488046469</c:v>
                </c:pt>
                <c:pt idx="315">
                  <c:v>154.05323086248347</c:v>
                </c:pt>
                <c:pt idx="316">
                  <c:v>152.91348088621851</c:v>
                </c:pt>
                <c:pt idx="317">
                  <c:v>122.77696666825022</c:v>
                </c:pt>
                <c:pt idx="318">
                  <c:v>88.020411007598</c:v>
                </c:pt>
                <c:pt idx="319">
                  <c:v>43.754347244496387</c:v>
                </c:pt>
                <c:pt idx="320">
                  <c:v>142.31871702329624</c:v>
                </c:pt>
                <c:pt idx="321">
                  <c:v>73.692159003840843</c:v>
                </c:pt>
                <c:pt idx="322">
                  <c:v>107.31147414285543</c:v>
                </c:pt>
                <c:pt idx="323">
                  <c:v>42.200809577365277</c:v>
                </c:pt>
                <c:pt idx="324">
                  <c:v>140.73784099787059</c:v>
                </c:pt>
                <c:pt idx="325">
                  <c:v>76.232280182034543</c:v>
                </c:pt>
                <c:pt idx="326">
                  <c:v>48.261462817327242</c:v>
                </c:pt>
                <c:pt idx="327">
                  <c:v>56.16152681309417</c:v>
                </c:pt>
                <c:pt idx="328">
                  <c:v>47.489231105508196</c:v>
                </c:pt>
                <c:pt idx="329">
                  <c:v>138.41356417433738</c:v>
                </c:pt>
                <c:pt idx="330">
                  <c:v>134.03363127594807</c:v>
                </c:pt>
                <c:pt idx="331">
                  <c:v>47.553837741665753</c:v>
                </c:pt>
                <c:pt idx="332">
                  <c:v>126.60325324768868</c:v>
                </c:pt>
                <c:pt idx="333">
                  <c:v>45.713437630570638</c:v>
                </c:pt>
                <c:pt idx="334">
                  <c:v>128.48649969044124</c:v>
                </c:pt>
                <c:pt idx="335">
                  <c:v>127.73339941465568</c:v>
                </c:pt>
                <c:pt idx="336">
                  <c:v>41.378543743449278</c:v>
                </c:pt>
                <c:pt idx="337">
                  <c:v>133.01751067520067</c:v>
                </c:pt>
                <c:pt idx="338">
                  <c:v>128.94999300826768</c:v>
                </c:pt>
                <c:pt idx="339">
                  <c:v>96.070989227289715</c:v>
                </c:pt>
                <c:pt idx="340">
                  <c:v>117.66315778568065</c:v>
                </c:pt>
                <c:pt idx="341">
                  <c:v>121.47283458550739</c:v>
                </c:pt>
                <c:pt idx="342">
                  <c:v>38.72667956077602</c:v>
                </c:pt>
                <c:pt idx="343">
                  <c:v>123.59179754643405</c:v>
                </c:pt>
                <c:pt idx="344">
                  <c:v>43.724243770686179</c:v>
                </c:pt>
                <c:pt idx="345">
                  <c:v>34.841821335193629</c:v>
                </c:pt>
                <c:pt idx="346">
                  <c:v>90.728238071587569</c:v>
                </c:pt>
                <c:pt idx="347">
                  <c:v>36.635933845177298</c:v>
                </c:pt>
                <c:pt idx="348">
                  <c:v>40.747765827154552</c:v>
                </c:pt>
                <c:pt idx="349">
                  <c:v>113.14926997596199</c:v>
                </c:pt>
                <c:pt idx="350">
                  <c:v>34.022376523893925</c:v>
                </c:pt>
                <c:pt idx="351">
                  <c:v>107.09429861124592</c:v>
                </c:pt>
                <c:pt idx="352">
                  <c:v>58.094877893612257</c:v>
                </c:pt>
                <c:pt idx="353">
                  <c:v>57.914980153769328</c:v>
                </c:pt>
                <c:pt idx="354">
                  <c:v>45.112716974693718</c:v>
                </c:pt>
                <c:pt idx="355">
                  <c:v>84.915816552199885</c:v>
                </c:pt>
                <c:pt idx="356">
                  <c:v>118.28161246347513</c:v>
                </c:pt>
                <c:pt idx="357">
                  <c:v>35.349772838877726</c:v>
                </c:pt>
                <c:pt idx="358">
                  <c:v>103.21001337936625</c:v>
                </c:pt>
                <c:pt idx="359">
                  <c:v>33.119784931216323</c:v>
                </c:pt>
                <c:pt idx="360">
                  <c:v>33.065459653498678</c:v>
                </c:pt>
                <c:pt idx="361">
                  <c:v>36.144701689765512</c:v>
                </c:pt>
                <c:pt idx="362">
                  <c:v>46.51246806662931</c:v>
                </c:pt>
                <c:pt idx="363">
                  <c:v>36.07789934026831</c:v>
                </c:pt>
                <c:pt idx="364">
                  <c:v>111.9475569177788</c:v>
                </c:pt>
                <c:pt idx="365">
                  <c:v>85.939511444394256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05-4339-B310-4161C59D0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26208"/>
        <c:axId val="88127744"/>
      </c:lineChart>
      <c:dateAx>
        <c:axId val="88126208"/>
        <c:scaling>
          <c:orientation val="minMax"/>
        </c:scaling>
        <c:delete val="0"/>
        <c:axPos val="b"/>
        <c:numFmt formatCode="[$-C0A]d\-mmm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AR"/>
          </a:p>
        </c:txPr>
        <c:crossAx val="88127744"/>
        <c:crosses val="autoZero"/>
        <c:auto val="0"/>
        <c:lblOffset val="100"/>
        <c:baseTimeUnit val="days"/>
        <c:majorUnit val="1"/>
        <c:majorTimeUnit val="months"/>
      </c:dateAx>
      <c:valAx>
        <c:axId val="88127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aseline="0"/>
                </a:pPr>
                <a:r>
                  <a:rPr lang="en-US" sz="1100" b="0" baseline="0"/>
                  <a:t>Radiación Astronómica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AR"/>
          </a:p>
        </c:txPr>
        <c:crossAx val="88126208"/>
        <c:crosses val="autoZero"/>
        <c:crossBetween val="between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overlay val="0"/>
      <c:txPr>
        <a:bodyPr/>
        <a:lstStyle/>
        <a:p>
          <a:pPr>
            <a:defRPr sz="1200"/>
          </a:pPr>
          <a:endParaRPr lang="es-AR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Altura del Sol al mediodía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8.1135358291560919E-2"/>
          <c:y val="9.0488944821935827E-2"/>
          <c:w val="0.90385054167369272"/>
          <c:h val="0.8416410966599732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Hoja3!$P$28:$AB$28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Ago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Dic</c:v>
                </c:pt>
                <c:pt idx="7">
                  <c:v>Ene</c:v>
                </c:pt>
                <c:pt idx="8">
                  <c:v>Feb</c:v>
                </c:pt>
                <c:pt idx="9">
                  <c:v>Mar</c:v>
                </c:pt>
                <c:pt idx="10">
                  <c:v>Abr</c:v>
                </c:pt>
                <c:pt idx="11">
                  <c:v>May</c:v>
                </c:pt>
                <c:pt idx="12">
                  <c:v>Jun</c:v>
                </c:pt>
              </c:strCache>
            </c:strRef>
          </c:cat>
          <c:val>
            <c:numRef>
              <c:f>Hoja3!$P$29:$AB$29</c:f>
              <c:numCache>
                <c:formatCode>0.0</c:formatCode>
                <c:ptCount val="13"/>
                <c:pt idx="0">
                  <c:v>31.986183891413052</c:v>
                </c:pt>
                <c:pt idx="1">
                  <c:v>35.241490942804532</c:v>
                </c:pt>
                <c:pt idx="2">
                  <c:v>44.110560887546875</c:v>
                </c:pt>
                <c:pt idx="3">
                  <c:v>56.123609755849976</c:v>
                </c:pt>
                <c:pt idx="4">
                  <c:v>67.597273700115537</c:v>
                </c:pt>
                <c:pt idx="5">
                  <c:v>76.087077674052196</c:v>
                </c:pt>
                <c:pt idx="6">
                  <c:v>78.842800177980635</c:v>
                </c:pt>
                <c:pt idx="7">
                  <c:v>75.488489928992507</c:v>
                </c:pt>
                <c:pt idx="8">
                  <c:v>66.545685092402849</c:v>
                </c:pt>
                <c:pt idx="9">
                  <c:v>55.314712517101199</c:v>
                </c:pt>
                <c:pt idx="10">
                  <c:v>43.408819353387521</c:v>
                </c:pt>
                <c:pt idx="11">
                  <c:v>35.038186005408733</c:v>
                </c:pt>
                <c:pt idx="12">
                  <c:v>31.986183891413052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8-4E23-A57D-EC92D7ED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916335"/>
        <c:axId val="95918415"/>
      </c:lineChart>
      <c:catAx>
        <c:axId val="959163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5918415"/>
        <c:crosses val="autoZero"/>
        <c:auto val="1"/>
        <c:lblAlgn val="ctr"/>
        <c:lblOffset val="100"/>
        <c:noMultiLvlLbl val="0"/>
      </c:catAx>
      <c:valAx>
        <c:axId val="95918415"/>
        <c:scaling>
          <c:orientation val="minMax"/>
          <c:max val="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Altura del Sol (grados)</a:t>
                </a:r>
              </a:p>
            </c:rich>
          </c:tx>
          <c:layout>
            <c:manualLayout>
              <c:xMode val="edge"/>
              <c:yMode val="edge"/>
              <c:x val="1.5014100034746304E-2"/>
              <c:y val="0.39271268384775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5916335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6" tint="-0.249977111117893"/>
  </sheetPr>
  <sheetViews>
    <sheetView zoomScale="117" workbookViewId="0" zoomToFit="1"/>
  </sheetViews>
  <sheetProtection algorithmName="SHA-512" hashValue="5KhYITbXiEzIQwz35USeSA7MmE10UjkSofdL5bMCh7jkW8hjPVM6APTYvrOrY4ZP4m2GMoAX2qAMkdPt6D0ZxQ==" saltValue="m0bx3rNHhVJuGdEG7jAKIg==" spinCount="100000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C00000"/>
  </sheetPr>
  <sheetViews>
    <sheetView workbookViewId="0"/>
  </sheetViews>
  <sheetProtection algorithmName="SHA-512" hashValue="pqGxZG9NdwW6/n243ZDA4LY5QRKfGwTfIEk7AE1rOLROUDhLGW7/IY83B2Nksv86TWBjtBHoGjNKXze9YPl8yA==" saltValue="Rn6I6iYnXORd31BTUPuaXA==" spinCount="100000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DF9F005-84CC-4CFB-A9F4-409B86641DEA}">
  <sheetPr>
    <tabColor rgb="FFFFFF00"/>
  </sheetPr>
  <sheetViews>
    <sheetView zoomScale="117" workbookViewId="0" zoomToFit="1"/>
  </sheetViews>
  <sheetProtection algorithmName="SHA-512" hashValue="j3tv8lXLVCgHPbkjDctHIzzLz8e7VdINZOeGUSt/rjRkHZ+hVv9LIQs2Z9Wn3baOivviMJZDr8QZva7Anm0Kjw==" saltValue="Gx0IgPd00dp7ZhCWz/ZXOQ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1</xdr:row>
      <xdr:rowOff>104776</xdr:rowOff>
    </xdr:from>
    <xdr:to>
      <xdr:col>11</xdr:col>
      <xdr:colOff>374007</xdr:colOff>
      <xdr:row>6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1850" y="304801"/>
          <a:ext cx="1145532" cy="113347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114300</xdr:colOff>
      <xdr:row>1</xdr:row>
      <xdr:rowOff>152400</xdr:rowOff>
    </xdr:from>
    <xdr:to>
      <xdr:col>2</xdr:col>
      <xdr:colOff>257175</xdr:colOff>
      <xdr:row>8</xdr:row>
      <xdr:rowOff>72959</xdr:rowOff>
    </xdr:to>
    <xdr:pic>
      <xdr:nvPicPr>
        <xdr:cNvPr id="5" name="4 Imagen" descr="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352425"/>
          <a:ext cx="1038225" cy="1435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28575</xdr:rowOff>
    </xdr:from>
    <xdr:to>
      <xdr:col>19</xdr:col>
      <xdr:colOff>457200</xdr:colOff>
      <xdr:row>10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58100" y="1504950"/>
          <a:ext cx="5657850" cy="5524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  <xdr:twoCellAnchor>
    <xdr:from>
      <xdr:col>19</xdr:col>
      <xdr:colOff>752475</xdr:colOff>
      <xdr:row>8</xdr:row>
      <xdr:rowOff>28575</xdr:rowOff>
    </xdr:from>
    <xdr:to>
      <xdr:col>22</xdr:col>
      <xdr:colOff>352425</xdr:colOff>
      <xdr:row>10</xdr:row>
      <xdr:rowOff>19050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611225" y="1695450"/>
          <a:ext cx="1885950" cy="371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  <xdr:twoCellAnchor>
    <xdr:from>
      <xdr:col>20</xdr:col>
      <xdr:colOff>9525</xdr:colOff>
      <xdr:row>5</xdr:row>
      <xdr:rowOff>66675</xdr:rowOff>
    </xdr:from>
    <xdr:to>
      <xdr:col>22</xdr:col>
      <xdr:colOff>219075</xdr:colOff>
      <xdr:row>7</xdr:row>
      <xdr:rowOff>57150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630275" y="1162050"/>
          <a:ext cx="1733550" cy="371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  <xdr:twoCellAnchor>
    <xdr:from>
      <xdr:col>20</xdr:col>
      <xdr:colOff>19050</xdr:colOff>
      <xdr:row>11</xdr:row>
      <xdr:rowOff>9525</xdr:rowOff>
    </xdr:from>
    <xdr:to>
      <xdr:col>22</xdr:col>
      <xdr:colOff>266700</xdr:colOff>
      <xdr:row>12</xdr:row>
      <xdr:rowOff>28575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639800" y="2247900"/>
          <a:ext cx="1771650" cy="2095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  <xdr:twoCellAnchor>
    <xdr:from>
      <xdr:col>19</xdr:col>
      <xdr:colOff>533400</xdr:colOff>
      <xdr:row>4</xdr:row>
      <xdr:rowOff>95250</xdr:rowOff>
    </xdr:from>
    <xdr:to>
      <xdr:col>19</xdr:col>
      <xdr:colOff>714376</xdr:colOff>
      <xdr:row>12</xdr:row>
      <xdr:rowOff>85725</xdr:rowOff>
    </xdr:to>
    <xdr:sp macro="" textlink="">
      <xdr:nvSpPr>
        <xdr:cNvPr id="19" name="18 Abrir llave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3392150" y="1000125"/>
          <a:ext cx="180976" cy="1514475"/>
        </a:xfrm>
        <a:prstGeom prst="leftBrace">
          <a:avLst>
            <a:gd name="adj1" fmla="val 50001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1</xdr:col>
      <xdr:colOff>66675</xdr:colOff>
      <xdr:row>4</xdr:row>
      <xdr:rowOff>177734</xdr:rowOff>
    </xdr:to>
    <xdr:pic>
      <xdr:nvPicPr>
        <xdr:cNvPr id="3" name="2 Imagen" descr="LOG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80975"/>
          <a:ext cx="1038225" cy="14350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1076325</xdr:colOff>
      <xdr:row>6</xdr:row>
      <xdr:rowOff>34859</xdr:rowOff>
    </xdr:to>
    <xdr:pic>
      <xdr:nvPicPr>
        <xdr:cNvPr id="4" name="2 Imagen" descr="LOGO.jpg">
          <a:extLst>
            <a:ext uri="{FF2B5EF4-FFF2-40B4-BE49-F238E27FC236}">
              <a16:creationId xmlns:a16="http://schemas.microsoft.com/office/drawing/2014/main" id="{790AA0E1-DB5F-45AE-85F3-1722820C3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1038225" cy="14350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427C89-A295-4D6C-8766-A4BD7F5AF8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workbookViewId="0">
      <selection activeCell="N18" sqref="N18"/>
    </sheetView>
  </sheetViews>
  <sheetFormatPr baseColWidth="10" defaultRowHeight="15" x14ac:dyDescent="0.25"/>
  <cols>
    <col min="1" max="1" width="3" style="39" customWidth="1"/>
    <col min="2" max="2" width="13.42578125" style="39" customWidth="1"/>
    <col min="3" max="11" width="11.42578125" style="39"/>
    <col min="12" max="12" width="7.42578125" style="39" customWidth="1"/>
    <col min="13" max="16384" width="11.42578125" style="39"/>
  </cols>
  <sheetData>
    <row r="1" spans="2:12" ht="9" customHeight="1" thickBot="1" x14ac:dyDescent="0.3"/>
    <row r="2" spans="2:12" x14ac:dyDescent="0.25">
      <c r="B2" s="50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2:12" x14ac:dyDescent="0.25">
      <c r="B3" s="53"/>
      <c r="C3" s="114" t="s">
        <v>30</v>
      </c>
      <c r="D3" s="114"/>
      <c r="E3" s="114"/>
      <c r="F3" s="114"/>
      <c r="G3" s="114"/>
      <c r="H3" s="114"/>
      <c r="I3" s="114"/>
      <c r="J3" s="114"/>
      <c r="L3" s="54"/>
    </row>
    <row r="4" spans="2:12" x14ac:dyDescent="0.25">
      <c r="B4" s="53"/>
      <c r="C4" s="114"/>
      <c r="D4" s="114"/>
      <c r="E4" s="114"/>
      <c r="F4" s="114"/>
      <c r="G4" s="114"/>
      <c r="H4" s="114"/>
      <c r="I4" s="114"/>
      <c r="J4" s="114"/>
      <c r="L4" s="54"/>
    </row>
    <row r="5" spans="2:12" ht="25.5" customHeight="1" x14ac:dyDescent="0.35">
      <c r="B5" s="53"/>
      <c r="C5" s="115" t="s">
        <v>31</v>
      </c>
      <c r="D5" s="115"/>
      <c r="E5" s="115"/>
      <c r="F5" s="115"/>
      <c r="G5" s="115"/>
      <c r="H5" s="115"/>
      <c r="I5" s="115"/>
      <c r="J5" s="115"/>
      <c r="L5" s="54"/>
    </row>
    <row r="6" spans="2:12" x14ac:dyDescent="0.25">
      <c r="B6" s="53"/>
      <c r="L6" s="54"/>
    </row>
    <row r="7" spans="2:12" ht="18.75" x14ac:dyDescent="0.3">
      <c r="B7" s="53"/>
      <c r="C7" s="116" t="s">
        <v>33</v>
      </c>
      <c r="D7" s="116"/>
      <c r="E7" s="116"/>
      <c r="F7" s="116"/>
      <c r="G7" s="116"/>
      <c r="H7" s="116"/>
      <c r="I7" s="116"/>
      <c r="J7" s="116"/>
      <c r="L7" s="54"/>
    </row>
    <row r="8" spans="2:12" x14ac:dyDescent="0.25">
      <c r="B8" s="53"/>
      <c r="L8" s="54"/>
    </row>
    <row r="9" spans="2:12" x14ac:dyDescent="0.25">
      <c r="B9" s="53"/>
      <c r="L9" s="54"/>
    </row>
    <row r="10" spans="2:12" x14ac:dyDescent="0.25">
      <c r="B10" s="53"/>
      <c r="C10" s="117" t="s">
        <v>72</v>
      </c>
      <c r="D10" s="117"/>
      <c r="E10" s="117"/>
      <c r="F10" s="117"/>
      <c r="G10" s="117"/>
      <c r="H10" s="117"/>
      <c r="I10" s="117"/>
      <c r="J10" s="117"/>
      <c r="L10" s="54"/>
    </row>
    <row r="11" spans="2:12" ht="48.75" customHeight="1" x14ac:dyDescent="0.25">
      <c r="B11" s="53"/>
      <c r="C11" s="117"/>
      <c r="D11" s="117"/>
      <c r="E11" s="117"/>
      <c r="F11" s="117"/>
      <c r="G11" s="117"/>
      <c r="H11" s="117"/>
      <c r="I11" s="117"/>
      <c r="J11" s="117"/>
      <c r="L11" s="54"/>
    </row>
    <row r="12" spans="2:12" ht="21" x14ac:dyDescent="0.35">
      <c r="B12" s="53"/>
      <c r="C12" s="118" t="s">
        <v>39</v>
      </c>
      <c r="D12" s="118"/>
      <c r="E12" s="118"/>
      <c r="F12" s="118"/>
      <c r="G12" s="118"/>
      <c r="H12" s="118"/>
      <c r="I12" s="118"/>
      <c r="J12" s="118"/>
      <c r="L12" s="54"/>
    </row>
    <row r="13" spans="2:12" ht="15.75" thickBot="1" x14ac:dyDescent="0.3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7"/>
    </row>
    <row r="14" spans="2:12" ht="8.25" customHeight="1" x14ac:dyDescent="0.25"/>
    <row r="15" spans="2:12" ht="21" x14ac:dyDescent="0.35">
      <c r="B15" s="112" t="s">
        <v>65</v>
      </c>
    </row>
    <row r="16" spans="2:12" ht="9" customHeight="1" x14ac:dyDescent="0.35">
      <c r="B16" s="112"/>
    </row>
    <row r="17" spans="2:3" ht="21" x14ac:dyDescent="0.35">
      <c r="B17" s="112" t="s">
        <v>66</v>
      </c>
    </row>
    <row r="18" spans="2:3" ht="21" x14ac:dyDescent="0.35">
      <c r="B18" s="112"/>
      <c r="C18" s="111" t="s">
        <v>69</v>
      </c>
    </row>
    <row r="19" spans="2:3" ht="21" x14ac:dyDescent="0.35">
      <c r="B19" s="112"/>
      <c r="C19" s="111" t="s">
        <v>70</v>
      </c>
    </row>
    <row r="20" spans="2:3" ht="21" x14ac:dyDescent="0.35">
      <c r="B20" s="112"/>
      <c r="C20" s="111" t="s">
        <v>67</v>
      </c>
    </row>
    <row r="21" spans="2:3" ht="21" x14ac:dyDescent="0.35">
      <c r="B21" s="112"/>
      <c r="C21" s="111" t="s">
        <v>71</v>
      </c>
    </row>
    <row r="22" spans="2:3" ht="21" x14ac:dyDescent="0.35">
      <c r="B22" s="112"/>
      <c r="C22" s="111" t="s">
        <v>68</v>
      </c>
    </row>
    <row r="23" spans="2:3" ht="9" customHeight="1" x14ac:dyDescent="0.35">
      <c r="B23" s="112"/>
    </row>
    <row r="24" spans="2:3" ht="21" x14ac:dyDescent="0.35">
      <c r="B24" s="112" t="s">
        <v>64</v>
      </c>
    </row>
  </sheetData>
  <sheetProtection algorithmName="SHA-512" hashValue="pDZ8SNuGWTH1zm+Xf3dWxSoGBcNKLPsi+CrbDUftjCOdmFuWrb4CgiokcLsrObpxfhc8N0s1Vx5SYEba09kkCA==" saltValue="XanIIc//hrly1WqR42eRxQ==" spinCount="100000" sheet="1" selectLockedCells="1"/>
  <mergeCells count="5">
    <mergeCell ref="C3:J4"/>
    <mergeCell ref="C5:J5"/>
    <mergeCell ref="C7:J7"/>
    <mergeCell ref="C10:J11"/>
    <mergeCell ref="C12:J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0965FB"/>
  </sheetPr>
  <dimension ref="A1:I13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11.42578125" style="39"/>
    <col min="2" max="2" width="29.7109375" style="39" customWidth="1"/>
    <col min="3" max="3" width="8.5703125" style="39" customWidth="1"/>
    <col min="4" max="4" width="8.140625" style="39" customWidth="1"/>
    <col min="5" max="5" width="11.42578125" style="39"/>
    <col min="6" max="6" width="22.28515625" style="39" customWidth="1"/>
    <col min="7" max="7" width="21.42578125" style="39" customWidth="1"/>
    <col min="8" max="8" width="13.5703125" style="39" bestFit="1" customWidth="1"/>
    <col min="9" max="9" width="12" style="39" bestFit="1" customWidth="1"/>
    <col min="10" max="16384" width="11.42578125" style="39"/>
  </cols>
  <sheetData>
    <row r="1" spans="1:9" ht="15.75" thickBot="1" x14ac:dyDescent="0.3">
      <c r="A1" s="40"/>
      <c r="B1" s="40"/>
    </row>
    <row r="2" spans="1:9" ht="19.5" thickBot="1" x14ac:dyDescent="0.35">
      <c r="A2" s="40" t="s">
        <v>32</v>
      </c>
      <c r="B2" s="75" t="s">
        <v>74</v>
      </c>
    </row>
    <row r="3" spans="1:9" x14ac:dyDescent="0.25">
      <c r="I3" s="42"/>
    </row>
    <row r="5" spans="1:9" x14ac:dyDescent="0.25">
      <c r="A5" s="39" t="s">
        <v>29</v>
      </c>
    </row>
    <row r="6" spans="1:9" x14ac:dyDescent="0.25">
      <c r="A6" s="43" t="s">
        <v>17</v>
      </c>
      <c r="B6" s="70">
        <v>34</v>
      </c>
    </row>
    <row r="7" spans="1:9" x14ac:dyDescent="0.25">
      <c r="A7" s="44" t="s">
        <v>16</v>
      </c>
      <c r="B7" s="71">
        <v>35</v>
      </c>
    </row>
    <row r="8" spans="1:9" x14ac:dyDescent="0.25">
      <c r="A8" s="45" t="s">
        <v>34</v>
      </c>
      <c r="B8" s="72">
        <v>0</v>
      </c>
    </row>
    <row r="9" spans="1:9" x14ac:dyDescent="0.25">
      <c r="A9" s="45" t="s">
        <v>18</v>
      </c>
      <c r="B9" s="73" t="s">
        <v>75</v>
      </c>
    </row>
    <row r="11" spans="1:9" x14ac:dyDescent="0.25">
      <c r="A11" s="46" t="s">
        <v>35</v>
      </c>
      <c r="B11" s="47">
        <f>IF(B9="N",B6+(B7/60)+(B8/3600),(B6+(B7/60)+(B8/3600))*(-1))</f>
        <v>-34.583333333333336</v>
      </c>
    </row>
    <row r="13" spans="1:9" x14ac:dyDescent="0.25">
      <c r="A13" s="39" t="s">
        <v>36</v>
      </c>
      <c r="B13" s="74">
        <v>3</v>
      </c>
    </row>
  </sheetData>
  <sheetProtection algorithmName="SHA-512" hashValue="Ryvmxebg8pG4KlE+SXiTocwZNtoUUID7a/KfgS+wBNmYC5u6fXmuglomGrcExGWcEzxLtSsH8t5VpPKQajnQQA==" saltValue="q4zUUqycXEpH6PrNQ/pDBw==" spinCount="100000" sheet="1" objects="1" scenarios="1" select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R368"/>
  <sheetViews>
    <sheetView zoomScaleNormal="100" workbookViewId="0">
      <pane ySplit="3" topLeftCell="A4" activePane="bottomLeft" state="frozen"/>
      <selection pane="bottomLeft" activeCell="E6" sqref="E6"/>
    </sheetView>
  </sheetViews>
  <sheetFormatPr baseColWidth="10" defaultRowHeight="15" x14ac:dyDescent="0.25"/>
  <cols>
    <col min="1" max="1" width="5.140625" customWidth="1"/>
    <col min="2" max="2" width="5.85546875" customWidth="1"/>
    <col min="3" max="3" width="6.5703125" customWidth="1"/>
    <col min="4" max="4" width="6.7109375" customWidth="1"/>
    <col min="5" max="5" width="7.7109375" customWidth="1"/>
    <col min="6" max="6" width="22.7109375" customWidth="1"/>
    <col min="7" max="7" width="13.140625" customWidth="1"/>
    <col min="8" max="11" width="7.7109375" customWidth="1"/>
    <col min="12" max="12" width="10.7109375" customWidth="1"/>
    <col min="13" max="13" width="5.140625" customWidth="1"/>
    <col min="14" max="14" width="11.42578125" customWidth="1"/>
    <col min="15" max="15" width="19.140625" customWidth="1"/>
    <col min="16" max="16" width="13.42578125" customWidth="1"/>
    <col min="17" max="17" width="11.42578125" customWidth="1"/>
  </cols>
  <sheetData>
    <row r="1" spans="1:18" ht="18.75" customHeight="1" thickBot="1" x14ac:dyDescent="0.3">
      <c r="A1" s="119" t="s">
        <v>12</v>
      </c>
      <c r="B1" s="120"/>
      <c r="C1" s="119" t="s">
        <v>13</v>
      </c>
      <c r="D1" s="120"/>
      <c r="E1" s="18" t="s">
        <v>14</v>
      </c>
      <c r="F1" s="18"/>
      <c r="G1" s="19" t="s">
        <v>15</v>
      </c>
      <c r="H1" s="48">
        <f>+Datos!B13</f>
        <v>3</v>
      </c>
      <c r="I1" s="77"/>
      <c r="J1" s="77"/>
      <c r="K1" s="5">
        <f>+IF(H1=1,1,IF(H1=2,0.041868,IF(H1=3,0.4845833,IF(H1=4,0.0171,"error"))))</f>
        <v>0.48458329999999999</v>
      </c>
      <c r="L1" s="3"/>
    </row>
    <row r="2" spans="1:18" ht="18.75" thickBot="1" x14ac:dyDescent="0.4">
      <c r="A2" s="2" t="s">
        <v>0</v>
      </c>
      <c r="B2" s="2" t="s">
        <v>1</v>
      </c>
      <c r="C2" s="16" t="s">
        <v>4</v>
      </c>
      <c r="D2" s="16" t="s">
        <v>21</v>
      </c>
      <c r="E2" s="17" t="s">
        <v>7</v>
      </c>
      <c r="F2" s="17"/>
      <c r="G2" s="17" t="s">
        <v>22</v>
      </c>
      <c r="H2" s="35" t="s">
        <v>5</v>
      </c>
      <c r="I2" s="78"/>
      <c r="J2" s="78"/>
      <c r="K2" s="36" t="s">
        <v>6</v>
      </c>
      <c r="L2" s="38" t="s">
        <v>10</v>
      </c>
    </row>
    <row r="3" spans="1:18" ht="18.75" customHeight="1" thickBot="1" x14ac:dyDescent="0.3">
      <c r="A3" s="2"/>
      <c r="B3" s="2"/>
      <c r="C3" s="16"/>
      <c r="D3" s="16" t="s">
        <v>8</v>
      </c>
      <c r="E3" s="16" t="s">
        <v>8</v>
      </c>
      <c r="F3" s="16"/>
      <c r="G3" s="16"/>
      <c r="H3" s="34" t="s">
        <v>9</v>
      </c>
      <c r="I3" s="79"/>
      <c r="J3" s="79"/>
      <c r="K3" s="37" t="s">
        <v>9</v>
      </c>
      <c r="L3" s="4" t="str">
        <f>+IF($H$1=1," (cal/cm2dia)",IF($H$1=2,"(Mj/m2dia)",IF($H$1=3,"(W/m2)",IF($H$1=4,"(mm)","error"))))</f>
        <v>(W/m2)</v>
      </c>
    </row>
    <row r="4" spans="1:18" x14ac:dyDescent="0.25">
      <c r="A4" s="1">
        <v>1</v>
      </c>
      <c r="B4" s="1">
        <v>1</v>
      </c>
      <c r="C4" s="1">
        <f>IF(A4&gt;=3,DATE(,A4,B4)-1,DATE(,A4,B4))</f>
        <v>1</v>
      </c>
      <c r="D4" s="15">
        <f t="shared" ref="D4:D11" si="0">1+0.033*COS(2*PI()/365*C4)</f>
        <v>1.0329951106939008</v>
      </c>
      <c r="E4" s="15">
        <f t="shared" ref="E4:E11" si="1">0.409*SIN(2*PI()/365*C4-1.39)</f>
        <v>-0.40100809259462372</v>
      </c>
      <c r="F4" s="15">
        <f>+(-TAN(Cálculos!$P$18)*TAN(Cálculos!E4))</f>
        <v>-0.29230361552514705</v>
      </c>
      <c r="G4" s="15">
        <f>IF(F4&gt;1,0,IF(F4&lt;-1,PI(),ACOS(-TAN(Cálculos!$P$18)*TAN(Cálculos!E4))))</f>
        <v>1.8674311000961787</v>
      </c>
      <c r="H4" s="6">
        <f t="shared" ref="H4:H11" si="2">G4*360/(2*PI())*2/15</f>
        <v>14.266122742264457</v>
      </c>
      <c r="I4" s="80">
        <f>+(SIN((-6)*2*PI()/360)-SIN(Cálculos!$P$18)*SIN(E4))/(COS(Cálculos!$P$18)*COS(E4))</f>
        <v>-0.43020626949781898</v>
      </c>
      <c r="J4" s="80">
        <f>IF(I4&gt;1,1,IF(I4&lt;-1,-1,I4))</f>
        <v>-0.43020626949781898</v>
      </c>
      <c r="K4" s="7">
        <f>2/15*ACOS(J4)*360/(2*PI())</f>
        <v>15.397420164423238</v>
      </c>
      <c r="L4" s="6">
        <f>(24*60/PI()*D4*Cálculos!$P$20*(G4*SIN(E4)*SIN(Cálculos!$P$18)+COS(E4)*COS(Cálculos!$P$18)*SIN(G4)))*$K$1</f>
        <v>511.53650982907465</v>
      </c>
    </row>
    <row r="5" spans="1:18" x14ac:dyDescent="0.25">
      <c r="A5" s="1">
        <v>1</v>
      </c>
      <c r="B5" s="1">
        <v>2</v>
      </c>
      <c r="C5" s="1">
        <f t="shared" ref="C5:C68" si="3">IF(A5&gt;=3,DATE(,A5,B5)-1,DATE(,A5,B5))</f>
        <v>2</v>
      </c>
      <c r="D5" s="15">
        <f t="shared" si="0"/>
        <v>1.0329804442244102</v>
      </c>
      <c r="E5" s="15">
        <f t="shared" si="1"/>
        <v>-0.39956372457913614</v>
      </c>
      <c r="F5" s="15">
        <f>+(-TAN(Cálculos!$P$18)*TAN(Cálculos!E5))</f>
        <v>-0.29112954825087783</v>
      </c>
      <c r="G5" s="15">
        <f>IF(F5&gt;1,0,IF(F5&lt;-1,PI(),ACOS(-TAN(Cálculos!$P$18)*TAN(Cálculos!E5))))</f>
        <v>1.866203644294242</v>
      </c>
      <c r="H5" s="6">
        <f t="shared" si="2"/>
        <v>14.256745670665813</v>
      </c>
      <c r="I5" s="80">
        <f>+(SIN((-6)*2*PI()/360)-SIN(Cálculos!$P$18)*SIN(E5))/(COS(Cálculos!$P$18)*COS(E5))</f>
        <v>-0.42894794794334845</v>
      </c>
      <c r="J5" s="80">
        <f t="shared" ref="J5:J68" si="4">IF(I5&gt;1,1,IF(I5&lt;-1,-1,I5))</f>
        <v>-0.42894794794334845</v>
      </c>
      <c r="K5" s="7">
        <f t="shared" ref="K5:K68" si="5">2/15*ACOS(J5)*360/(2*PI())</f>
        <v>15.386775038615033</v>
      </c>
      <c r="L5" s="6">
        <f>(24*60/PI()*D5*Cálculos!$P$20*(G5*SIN(E5)*SIN(Cálculos!$P$18)+COS(E5)*COS(Cálculos!$P$18)*SIN(G5)))*$K$1</f>
        <v>511.09516034922348</v>
      </c>
    </row>
    <row r="6" spans="1:18" x14ac:dyDescent="0.25">
      <c r="A6" s="1">
        <v>1</v>
      </c>
      <c r="B6" s="1">
        <v>3</v>
      </c>
      <c r="C6" s="1">
        <f t="shared" si="3"/>
        <v>3</v>
      </c>
      <c r="D6" s="15">
        <f t="shared" si="0"/>
        <v>1.0329560049375197</v>
      </c>
      <c r="E6" s="15">
        <f t="shared" si="1"/>
        <v>-0.39800095720876433</v>
      </c>
      <c r="F6" s="15">
        <f>+(-TAN(Cálculos!$P$18)*TAN(Cálculos!E6))</f>
        <v>-0.28986085090659974</v>
      </c>
      <c r="G6" s="15">
        <f>IF(F6&gt;1,0,IF(F6&lt;-1,PI(),ACOS(-TAN(Cálculos!$P$18)*TAN(Cálculos!E6))))</f>
        <v>1.8648777704429518</v>
      </c>
      <c r="H6" s="6">
        <f t="shared" si="2"/>
        <v>14.246616740553057</v>
      </c>
      <c r="I6" s="80">
        <f>+(SIN((-6)*2*PI()/360)-SIN(Cálculos!$P$18)*SIN(E6))/(COS(Cálculos!$P$18)*COS(E6))</f>
        <v>-0.42758852902841754</v>
      </c>
      <c r="J6" s="80">
        <f t="shared" si="4"/>
        <v>-0.42758852902841754</v>
      </c>
      <c r="K6" s="7">
        <f t="shared" si="5"/>
        <v>15.37528256019257</v>
      </c>
      <c r="L6" s="6">
        <f>(24*60/PI()*D6*Cálculos!$P$20*(G6*SIN(E6)*SIN(Cálculos!$P$18)+COS(E6)*COS(Cálculos!$P$18)*SIN(G6)))*$K$1</f>
        <v>510.61276069733026</v>
      </c>
    </row>
    <row r="7" spans="1:18" x14ac:dyDescent="0.25">
      <c r="A7" s="1">
        <v>1</v>
      </c>
      <c r="B7" s="1">
        <v>4</v>
      </c>
      <c r="C7" s="1">
        <f t="shared" si="3"/>
        <v>4</v>
      </c>
      <c r="D7" s="15">
        <f t="shared" si="0"/>
        <v>1.0329218000751172</v>
      </c>
      <c r="E7" s="15">
        <f t="shared" si="1"/>
        <v>-0.39632025356520739</v>
      </c>
      <c r="F7" s="15">
        <f>+(-TAN(Cálculos!$P$18)*TAN(Cálculos!E7))</f>
        <v>-0.28849826884312924</v>
      </c>
      <c r="G7" s="15">
        <f>IF(F7&gt;1,0,IF(F7&lt;-1,PI(),ACOS(-TAN(Cálculos!$P$18)*TAN(Cálculos!E7))))</f>
        <v>1.8634543734138809</v>
      </c>
      <c r="H7" s="6">
        <f t="shared" si="2"/>
        <v>14.235742788241426</v>
      </c>
      <c r="I7" s="80">
        <f>+(SIN((-6)*2*PI()/360)-SIN(Cálculos!$P$18)*SIN(E7))/(COS(Cálculos!$P$18)*COS(E7))</f>
        <v>-0.42612888705201668</v>
      </c>
      <c r="J7" s="80">
        <f t="shared" si="4"/>
        <v>-0.42612888705201668</v>
      </c>
      <c r="K7" s="7">
        <f t="shared" si="5"/>
        <v>15.362951896361986</v>
      </c>
      <c r="L7" s="6">
        <f>(24*60/PI()*D7*Cálculos!$P$20*(G7*SIN(E7)*SIN(Cálculos!$P$18)+COS(E7)*COS(Cálculos!$P$18)*SIN(G7)))*$K$1</f>
        <v>510.08931657582048</v>
      </c>
    </row>
    <row r="8" spans="1:18" x14ac:dyDescent="0.25">
      <c r="A8" s="1">
        <v>1</v>
      </c>
      <c r="B8" s="1">
        <v>5</v>
      </c>
      <c r="C8" s="1">
        <f t="shared" si="3"/>
        <v>5</v>
      </c>
      <c r="D8" s="15">
        <f t="shared" si="0"/>
        <v>1.032877839772842</v>
      </c>
      <c r="E8" s="15">
        <f t="shared" si="1"/>
        <v>-0.3945221116772275</v>
      </c>
      <c r="F8" s="15">
        <f>+(-TAN(Cálculos!$P$18)*TAN(Cálculos!E8))</f>
        <v>-0.28704259751807093</v>
      </c>
      <c r="G8" s="15">
        <f>IF(F8&gt;1,0,IF(F8&lt;-1,PI(),ACOS(-TAN(Cálculos!$P$18)*TAN(Cálculos!E8))))</f>
        <v>1.8619344064244916</v>
      </c>
      <c r="H8" s="6">
        <f t="shared" si="2"/>
        <v>14.224131095775929</v>
      </c>
      <c r="I8" s="80">
        <f>+(SIN((-6)*2*PI()/360)-SIN(Cálculos!$P$18)*SIN(E8))/(COS(Cálculos!$P$18)*COS(E8))</f>
        <v>-0.42456995499598815</v>
      </c>
      <c r="J8" s="80">
        <f t="shared" si="4"/>
        <v>-0.42456995499598815</v>
      </c>
      <c r="K8" s="7">
        <f t="shared" si="5"/>
        <v>15.34979280053301</v>
      </c>
      <c r="L8" s="6">
        <f>(24*60/PI()*D8*Cálculos!$P$20*(G8*SIN(E8)*SIN(Cálculos!$P$18)+COS(E8)*COS(Cálculos!$P$18)*SIN(G8)))*$K$1</f>
        <v>509.52483693539392</v>
      </c>
    </row>
    <row r="9" spans="1:18" x14ac:dyDescent="0.25">
      <c r="A9" s="1">
        <v>1</v>
      </c>
      <c r="B9" s="1">
        <v>6</v>
      </c>
      <c r="C9" s="1">
        <f t="shared" si="3"/>
        <v>6</v>
      </c>
      <c r="D9" s="15">
        <f t="shared" si="0"/>
        <v>1.0328241370570801</v>
      </c>
      <c r="E9" s="15">
        <f t="shared" si="1"/>
        <v>-0.39260706437307313</v>
      </c>
      <c r="F9" s="15">
        <f>+(-TAN(Cálculos!$P$18)*TAN(Cálculos!E9))</f>
        <v>-0.28549468098702552</v>
      </c>
      <c r="G9" s="15">
        <f>IF(F9&gt;1,0,IF(F9&lt;-1,PI(),ACOS(-TAN(Cálculos!$P$18)*TAN(Cálculos!E9))))</f>
        <v>1.8603188788773592</v>
      </c>
      <c r="H9" s="6">
        <f t="shared" si="2"/>
        <v>14.211789374424225</v>
      </c>
      <c r="I9" s="80">
        <f>+(SIN((-6)*2*PI()/360)-SIN(Cálculos!$P$18)*SIN(E9))/(COS(Cálculos!$P$18)*COS(E9))</f>
        <v>-0.4229127227351881</v>
      </c>
      <c r="J9" s="80">
        <f t="shared" si="4"/>
        <v>-0.4229127227351881</v>
      </c>
      <c r="K9" s="7">
        <f t="shared" si="5"/>
        <v>15.335815588035922</v>
      </c>
      <c r="L9" s="6">
        <f>(24*60/PI()*D9*Cálculos!$P$20*(G9*SIN(E9)*SIN(Cálculos!$P$18)+COS(E9)*COS(Cálculos!$P$18)*SIN(G9)))*$K$1</f>
        <v>508.9193341552371</v>
      </c>
    </row>
    <row r="10" spans="1:18" x14ac:dyDescent="0.25">
      <c r="A10" s="1">
        <v>1</v>
      </c>
      <c r="B10" s="1">
        <v>7</v>
      </c>
      <c r="C10" s="1">
        <f t="shared" si="3"/>
        <v>7</v>
      </c>
      <c r="D10" s="15">
        <f t="shared" si="0"/>
        <v>1.0327607078411054</v>
      </c>
      <c r="E10" s="15">
        <f t="shared" si="1"/>
        <v>-0.39057567912259061</v>
      </c>
      <c r="F10" s="15">
        <f>+(-TAN(Cálculos!$P$18)*TAN(Cálculos!E10))</f>
        <v>-0.28385541031924422</v>
      </c>
      <c r="G10" s="15">
        <f>IF(F10&gt;1,0,IF(F10&lt;-1,PI(),ACOS(-TAN(Cálculos!$P$18)*TAN(Cálculos!E10))))</f>
        <v>1.858608854101202</v>
      </c>
      <c r="H10" s="6">
        <f t="shared" si="2"/>
        <v>14.19872574741934</v>
      </c>
      <c r="I10" s="80">
        <f>+(SIN((-6)*2*PI()/360)-SIN(Cálculos!$P$18)*SIN(E10))/(COS(Cálculos!$P$18)*COS(E10))</f>
        <v>-0.42115823515777429</v>
      </c>
      <c r="J10" s="80">
        <f t="shared" si="4"/>
        <v>-0.42115823515777429</v>
      </c>
      <c r="K10" s="7">
        <f t="shared" si="5"/>
        <v>15.321031110809711</v>
      </c>
      <c r="L10" s="6">
        <f>(24*60/PI()*D10*Cálculos!$P$20*(G10*SIN(E10)*SIN(Cálculos!$P$18)+COS(E10)*COS(Cálculos!$P$18)*SIN(G10)))*$K$1</f>
        <v>508.27282423637558</v>
      </c>
    </row>
    <row r="11" spans="1:18" x14ac:dyDescent="0.25">
      <c r="A11" s="1">
        <v>1</v>
      </c>
      <c r="B11" s="1">
        <v>8</v>
      </c>
      <c r="C11" s="1">
        <f t="shared" si="3"/>
        <v>8</v>
      </c>
      <c r="D11" s="15">
        <f t="shared" si="0"/>
        <v>1.0326875709203633</v>
      </c>
      <c r="E11" s="15">
        <f t="shared" si="1"/>
        <v>-0.38842855786907049</v>
      </c>
      <c r="F11" s="15">
        <f>+(-TAN(Cálculos!$P$18)*TAN(Cálculos!E11))</f>
        <v>-0.28212572194369334</v>
      </c>
      <c r="G11" s="15">
        <f>IF(F11&gt;1,0,IF(F11&lt;-1,PI(),ACOS(-TAN(Cálculos!$P$18)*TAN(Cálculos!E11))))</f>
        <v>1.8568054470037731</v>
      </c>
      <c r="H11" s="6">
        <f t="shared" si="2"/>
        <v>14.184948732029126</v>
      </c>
      <c r="I11" s="80">
        <f>+(SIN((-6)*2*PI()/360)-SIN(Cálculos!$P$18)*SIN(E11))/(COS(Cálculos!$P$18)*COS(E11))</f>
        <v>-0.41930759020264707</v>
      </c>
      <c r="J11" s="80">
        <f t="shared" si="4"/>
        <v>-0.41930759020264707</v>
      </c>
      <c r="K11" s="7">
        <f t="shared" si="5"/>
        <v>15.305450731185081</v>
      </c>
      <c r="L11" s="6">
        <f>(24*60/PI()*D11*Cálculos!$P$20*(G11*SIN(E11)*SIN(Cálculos!$P$18)+COS(E11)*COS(Cálculos!$P$18)*SIN(G11)))*$K$1</f>
        <v>507.58532700830341</v>
      </c>
    </row>
    <row r="12" spans="1:18" x14ac:dyDescent="0.25">
      <c r="A12" s="1">
        <v>1</v>
      </c>
      <c r="B12" s="1">
        <v>9</v>
      </c>
      <c r="C12" s="1">
        <f t="shared" si="3"/>
        <v>9</v>
      </c>
      <c r="D12" s="15">
        <f t="shared" ref="D12:D75" si="6">1+0.033*COS(2*PI()/365*C12)</f>
        <v>1.032604747966902</v>
      </c>
      <c r="E12" s="15">
        <f t="shared" ref="E12:E75" si="7">0.409*SIN(2*PI()/365*C12-1.39)</f>
        <v>-0.38616633685087898</v>
      </c>
      <c r="F12" s="15">
        <f>+(-TAN(Cálculos!$P$18)*TAN(Cálculos!E12))</f>
        <v>-0.28030659593167284</v>
      </c>
      <c r="G12" s="15">
        <f>IF(F12&gt;1,0,IF(F12&lt;-1,PI(),ACOS(-TAN(Cálculos!$P$18)*TAN(Cálculos!E12))))</f>
        <v>1.8549098216468618</v>
      </c>
      <c r="H12" s="6">
        <f t="shared" ref="H12:H75" si="8">G12*360/(2*PI())*2/15</f>
        <v>14.170467221030595</v>
      </c>
      <c r="I12" s="80">
        <f>+(SIN((-6)*2*PI()/360)-SIN(Cálculos!$P$18)*SIN(E12))/(COS(Cálculos!$P$18)*COS(E12))</f>
        <v>-0.41736193682127865</v>
      </c>
      <c r="J12" s="80">
        <f t="shared" si="4"/>
        <v>-0.41736193682127865</v>
      </c>
      <c r="K12" s="7">
        <f t="shared" si="5"/>
        <v>15.289086294887031</v>
      </c>
      <c r="L12" s="6">
        <f>(24*60/PI()*D12*Cálculos!$P$20*(G12*SIN(E12)*SIN(Cálculos!$P$18)+COS(E12)*COS(Cálculos!$P$18)*SIN(G12)))*$K$1</f>
        <v>506.85686634901231</v>
      </c>
    </row>
    <row r="13" spans="1:18" x14ac:dyDescent="0.25">
      <c r="A13" s="1">
        <v>1</v>
      </c>
      <c r="B13" s="1">
        <v>10</v>
      </c>
      <c r="C13" s="1">
        <f t="shared" si="3"/>
        <v>10</v>
      </c>
      <c r="D13" s="15">
        <f t="shared" si="6"/>
        <v>1.03251226352295</v>
      </c>
      <c r="E13" s="15">
        <f t="shared" si="7"/>
        <v>-0.38378968641292643</v>
      </c>
      <c r="F13" s="15">
        <f>+(-TAN(Cálculos!$P$18)*TAN(Cálculos!E13))</f>
        <v>-0.27839905422228001</v>
      </c>
      <c r="G13" s="15">
        <f>IF(F13&gt;1,0,IF(F13&lt;-1,PI(),ACOS(-TAN(Cálculos!$P$18)*TAN(Cálculos!E13))))</f>
        <v>1.8529231887537967</v>
      </c>
      <c r="H13" s="6">
        <f t="shared" si="8"/>
        <v>14.155290463668658</v>
      </c>
      <c r="I13" s="80">
        <f>+(SIN((-6)*2*PI()/360)-SIN(Cálculos!$P$18)*SIN(E13))/(COS(Cálculos!$P$18)*COS(E13))</f>
        <v>-0.41532247287134011</v>
      </c>
      <c r="J13" s="80">
        <f t="shared" si="4"/>
        <v>-0.41532247287134011</v>
      </c>
      <c r="K13" s="7">
        <f t="shared" si="5"/>
        <v>15.27195010338286</v>
      </c>
      <c r="L13" s="6">
        <f>(24*60/PI()*D13*Cálculos!$P$20*(G13*SIN(E13)*SIN(Cálculos!$P$18)+COS(E13)*COS(Cálculos!$P$18)*SIN(G13)))*$K$1</f>
        <v>506.08747041850677</v>
      </c>
    </row>
    <row r="14" spans="1:18" x14ac:dyDescent="0.25">
      <c r="A14" s="1">
        <v>1</v>
      </c>
      <c r="B14" s="1">
        <v>11</v>
      </c>
      <c r="C14" s="1">
        <f t="shared" si="3"/>
        <v>11</v>
      </c>
      <c r="D14" s="15">
        <f t="shared" si="6"/>
        <v>1.032410144993644</v>
      </c>
      <c r="E14" s="15">
        <f t="shared" si="7"/>
        <v>-0.38129931080802987</v>
      </c>
      <c r="F14" s="15">
        <f>+(-TAN(Cálculos!$P$18)*TAN(Cálculos!E14))</f>
        <v>-0.2764041587971251</v>
      </c>
      <c r="G14" s="15">
        <f>IF(F14&gt;1,0,IF(F14&lt;-1,PI(),ACOS(-TAN(Cálculos!$P$18)*TAN(Cálculos!E14))))</f>
        <v>1.8508468031598975</v>
      </c>
      <c r="H14" s="6">
        <f t="shared" si="8"/>
        <v>14.139428046179036</v>
      </c>
      <c r="I14" s="80">
        <f>+(SIN((-6)*2*PI()/360)-SIN(Cálculos!$P$18)*SIN(E14))/(COS(Cálculos!$P$18)*COS(E14))</f>
        <v>-0.41319044294967366</v>
      </c>
      <c r="J14" s="80">
        <f t="shared" si="4"/>
        <v>-0.41319044294967366</v>
      </c>
      <c r="K14" s="7">
        <f t="shared" si="5"/>
        <v>15.254054885700826</v>
      </c>
      <c r="L14" s="6">
        <f>(24*60/PI()*D14*Cálculos!$P$20*(G14*SIN(E14)*SIN(Cálculos!$P$18)+COS(E14)*COS(Cálculos!$P$18)*SIN(G14)))*$K$1</f>
        <v>505.2771719058515</v>
      </c>
    </row>
    <row r="15" spans="1:18" x14ac:dyDescent="0.25">
      <c r="A15" s="1">
        <v>1</v>
      </c>
      <c r="B15" s="1">
        <v>12</v>
      </c>
      <c r="C15" s="1">
        <f t="shared" si="3"/>
        <v>12</v>
      </c>
      <c r="D15" s="15">
        <f t="shared" si="6"/>
        <v>1.0322984226389083</v>
      </c>
      <c r="E15" s="15">
        <f t="shared" si="7"/>
        <v>-0.37869594798822787</v>
      </c>
      <c r="F15" s="15">
        <f>+(-TAN(Cálculos!$P$18)*TAN(Cálculos!E15))</f>
        <v>-0.27432300981078372</v>
      </c>
      <c r="G15" s="15">
        <f>IF(F15&gt;1,0,IF(F15&lt;-1,PI(),ACOS(-TAN(Cálculos!$P$18)*TAN(Cálculos!E15))))</f>
        <v>1.8486819612163277</v>
      </c>
      <c r="H15" s="6">
        <f t="shared" si="8"/>
        <v>14.122889871955106</v>
      </c>
      <c r="I15" s="80">
        <f>+(SIN((-6)*2*PI()/360)-SIN(Cálculos!$P$18)*SIN(E15))/(COS(Cálculos!$P$18)*COS(E15))</f>
        <v>-0.41096713617223923</v>
      </c>
      <c r="J15" s="80">
        <f t="shared" si="4"/>
        <v>-0.41096713617223923</v>
      </c>
      <c r="K15" s="7">
        <f t="shared" si="5"/>
        <v>15.235413769843744</v>
      </c>
      <c r="L15" s="6">
        <f>(24*60/PI()*D15*Cálculos!$P$20*(G15*SIN(E15)*SIN(Cálculos!$P$18)+COS(E15)*COS(Cálculos!$P$18)*SIN(G15)))*$K$1</f>
        <v>504.42600828976157</v>
      </c>
      <c r="R15" s="21"/>
    </row>
    <row r="16" spans="1:18" x14ac:dyDescent="0.25">
      <c r="A16" s="1">
        <v>1</v>
      </c>
      <c r="B16" s="1">
        <v>13</v>
      </c>
      <c r="C16" s="1">
        <f t="shared" si="3"/>
        <v>13</v>
      </c>
      <c r="D16" s="15">
        <f t="shared" si="6"/>
        <v>1.0321771295644875</v>
      </c>
      <c r="E16" s="15">
        <f t="shared" si="7"/>
        <v>-0.37598036938610901</v>
      </c>
      <c r="F16" s="15">
        <f>+(-TAN(Cálculos!$P$18)*TAN(Cálculos!E16))</f>
        <v>-0.27215674368351445</v>
      </c>
      <c r="G16" s="15">
        <f>IF(F16&gt;1,0,IF(F16&lt;-1,PI(),ACOS(-TAN(Cálculos!$P$18)*TAN(Cálculos!E16))))</f>
        <v>1.8464299981577339</v>
      </c>
      <c r="H16" s="6">
        <f t="shared" si="8"/>
        <v>14.105686141438202</v>
      </c>
      <c r="I16" s="80">
        <f>+(SIN((-6)*2*PI()/360)-SIN(Cálculos!$P$18)*SIN(E16))/(COS(Cálculos!$P$18)*COS(E16))</f>
        <v>-0.40865388390872504</v>
      </c>
      <c r="J16" s="80">
        <f t="shared" si="4"/>
        <v>-0.40865388390872504</v>
      </c>
      <c r="K16" s="7">
        <f t="shared" si="5"/>
        <v>15.216040253919861</v>
      </c>
      <c r="L16" s="6">
        <f>(24*60/PI()*D16*Cálculos!$P$20*(G16*SIN(E16)*SIN(Cálculos!$P$18)+COS(E16)*COS(Cálculos!$P$18)*SIN(G16)))*$K$1</f>
        <v>503.53402211269525</v>
      </c>
    </row>
    <row r="17" spans="1:17" x14ac:dyDescent="0.25">
      <c r="A17" s="1">
        <v>1</v>
      </c>
      <c r="B17" s="1">
        <v>14</v>
      </c>
      <c r="C17" s="1">
        <f t="shared" si="3"/>
        <v>14</v>
      </c>
      <c r="D17" s="15">
        <f t="shared" si="6"/>
        <v>1.0320463017121373</v>
      </c>
      <c r="E17" s="15">
        <f t="shared" si="7"/>
        <v>-0.37315337968622003</v>
      </c>
      <c r="F17" s="15">
        <f>+(-TAN(Cálculos!$P$18)*TAN(Cálculos!E17))</f>
        <v>-0.26990653116278573</v>
      </c>
      <c r="G17" s="15">
        <f>IF(F17&gt;1,0,IF(F17&lt;-1,PI(),ACOS(-TAN(Cálculos!$P$18)*TAN(Cálculos!E17))))</f>
        <v>1.8440922854439281</v>
      </c>
      <c r="H17" s="6">
        <f t="shared" si="8"/>
        <v>14.087827331809516</v>
      </c>
      <c r="I17" s="80">
        <f>+(SIN((-6)*2*PI()/360)-SIN(Cálculos!$P$18)*SIN(E17))/(COS(Cálculos!$P$18)*COS(E17))</f>
        <v>-0.40625205747951904</v>
      </c>
      <c r="J17" s="80">
        <f t="shared" si="4"/>
        <v>-0.40625205747951904</v>
      </c>
      <c r="K17" s="7">
        <f t="shared" si="5"/>
        <v>15.195948177110523</v>
      </c>
      <c r="L17" s="6">
        <f>(24*60/PI()*D17*Cálculos!$P$20*(G17*SIN(E17)*SIN(Cálculos!$P$18)+COS(E17)*COS(Cálculos!$P$18)*SIN(G17)))*$K$1</f>
        <v>502.60126126835888</v>
      </c>
    </row>
    <row r="18" spans="1:17" x14ac:dyDescent="0.25">
      <c r="A18" s="1">
        <v>1</v>
      </c>
      <c r="B18" s="1">
        <v>15</v>
      </c>
      <c r="C18" s="1">
        <f t="shared" si="3"/>
        <v>15</v>
      </c>
      <c r="D18" s="15">
        <f t="shared" si="6"/>
        <v>1.0319059778489741</v>
      </c>
      <c r="E18" s="15">
        <f t="shared" si="7"/>
        <v>-0.37021581658662056</v>
      </c>
      <c r="F18" s="15">
        <f>+(-TAN(Cálculos!$P$18)*TAN(Cálculos!E18))</f>
        <v>-0.26757357536013282</v>
      </c>
      <c r="G18" s="15">
        <f>IF(F18&gt;1,0,IF(F18&lt;-1,PI(),ACOS(-TAN(Cálculos!$P$18)*TAN(Cálculos!E18))))</f>
        <v>1.8416702280856869</v>
      </c>
      <c r="H18" s="6">
        <f t="shared" si="8"/>
        <v>14.069324176560741</v>
      </c>
      <c r="I18" s="80">
        <f>+(SIN((-6)*2*PI()/360)-SIN(Cálculos!$P$18)*SIN(E18))/(COS(Cálculos!$P$18)*COS(E18))</f>
        <v>-0.40376306582271643</v>
      </c>
      <c r="J18" s="80">
        <f t="shared" si="4"/>
        <v>-0.40376306582271643</v>
      </c>
      <c r="K18" s="7">
        <f t="shared" si="5"/>
        <v>15.175151690590903</v>
      </c>
      <c r="L18" s="6">
        <f>(24*60/PI()*D18*Cálculos!$P$20*(G18*SIN(E18)*SIN(Cálculos!$P$18)+COS(E18)*COS(Cálculos!$P$18)*SIN(G18)))*$K$1</f>
        <v>501.62777930248114</v>
      </c>
      <c r="O18" s="8" t="s">
        <v>2</v>
      </c>
      <c r="P18" s="10">
        <f>RADIANS(Datos!B11)</f>
        <v>-0.60359303298137235</v>
      </c>
    </row>
    <row r="19" spans="1:17" x14ac:dyDescent="0.25">
      <c r="A19" s="1">
        <v>1</v>
      </c>
      <c r="B19" s="1">
        <v>16</v>
      </c>
      <c r="C19" s="1">
        <f t="shared" si="3"/>
        <v>16</v>
      </c>
      <c r="D19" s="15">
        <f t="shared" si="6"/>
        <v>1.031756199555987</v>
      </c>
      <c r="E19" s="15">
        <f t="shared" si="7"/>
        <v>-0.36716855055065478</v>
      </c>
      <c r="F19" s="15">
        <f>+(-TAN(Cálculos!$P$18)*TAN(Cálculos!E19))</f>
        <v>-0.2651591097698156</v>
      </c>
      <c r="G19" s="15">
        <f>IF(F19&gt;1,0,IF(F19&lt;-1,PI(),ACOS(-TAN(Cálculos!$P$18)*TAN(Cálculos!E19))))</f>
        <v>1.83916526196451</v>
      </c>
      <c r="H19" s="6">
        <f t="shared" si="8"/>
        <v>14.050187645018514</v>
      </c>
      <c r="I19" s="80">
        <f>+(SIN((-6)*2*PI()/360)-SIN(Cálculos!$P$18)*SIN(E19))/(COS(Cálculos!$P$18)*COS(E19))</f>
        <v>-0.40118835313877022</v>
      </c>
      <c r="J19" s="80">
        <f t="shared" si="4"/>
        <v>-0.40118835313877022</v>
      </c>
      <c r="K19" s="7">
        <f t="shared" si="5"/>
        <v>15.153665228515859</v>
      </c>
      <c r="L19" s="6">
        <f>(24*60/PI()*D19*Cálculos!$P$20*(G19*SIN(E19)*SIN(Cálculos!$P$18)+COS(E19)*COS(Cálculos!$P$18)*SIN(G19)))*$K$1</f>
        <v>500.61363572665005</v>
      </c>
      <c r="O19" s="9" t="s">
        <v>3</v>
      </c>
      <c r="P19" s="11"/>
    </row>
    <row r="20" spans="1:17" x14ac:dyDescent="0.25">
      <c r="A20" s="1">
        <v>1</v>
      </c>
      <c r="B20" s="1">
        <v>17</v>
      </c>
      <c r="C20" s="1">
        <f t="shared" si="3"/>
        <v>17</v>
      </c>
      <c r="D20" s="15">
        <f t="shared" si="6"/>
        <v>1.0315970112157162</v>
      </c>
      <c r="E20" s="15">
        <f t="shared" si="7"/>
        <v>-0.36401248454901453</v>
      </c>
      <c r="F20" s="15">
        <f>+(-TAN(Cálculos!$P$18)*TAN(Cálculos!E20))</f>
        <v>-0.26266439627566657</v>
      </c>
      <c r="G20" s="15">
        <f>IF(F20&gt;1,0,IF(F20&lt;-1,PI(),ACOS(-TAN(Cálculos!$P$18)*TAN(Cálculos!E20))))</f>
        <v>1.8365788511558843</v>
      </c>
      <c r="H20" s="6">
        <f t="shared" si="8"/>
        <v>14.030428921895679</v>
      </c>
      <c r="I20" s="80">
        <f>+(SIN((-6)*2*PI()/360)-SIN(Cálculos!$P$18)*SIN(E20))/(COS(Cálculos!$P$18)*COS(E20))</f>
        <v>-0.39852939652030056</v>
      </c>
      <c r="J20" s="80">
        <f t="shared" si="4"/>
        <v>-0.39852939652030056</v>
      </c>
      <c r="K20" s="7">
        <f t="shared" si="5"/>
        <v>15.131503479178496</v>
      </c>
      <c r="L20" s="6">
        <f>(24*60/PI()*D20*Cálculos!$P$20*(G20*SIN(E20)*SIN(Cálculos!$P$18)+COS(E20)*COS(Cálculos!$P$18)*SIN(G20)))*$K$1</f>
        <v>499.55889634494969</v>
      </c>
      <c r="O20" s="22" t="s">
        <v>11</v>
      </c>
      <c r="P20" s="32">
        <v>1.958</v>
      </c>
    </row>
    <row r="21" spans="1:17" x14ac:dyDescent="0.25">
      <c r="A21" s="1">
        <v>1</v>
      </c>
      <c r="B21" s="1">
        <v>18</v>
      </c>
      <c r="C21" s="1">
        <f t="shared" si="3"/>
        <v>18</v>
      </c>
      <c r="D21" s="15">
        <f t="shared" si="6"/>
        <v>1.031428459999103</v>
      </c>
      <c r="E21" s="15">
        <f t="shared" si="7"/>
        <v>-0.36074855379216958</v>
      </c>
      <c r="F21" s="15">
        <f>+(-TAN(Cálculos!$P$18)*TAN(Cálculos!E21))</f>
        <v>-0.26009072315240844</v>
      </c>
      <c r="G21" s="15">
        <f>IF(F21&gt;1,0,IF(F21&lt;-1,PI(),ACOS(-TAN(Cálculos!$P$18)*TAN(Cálculos!E21))))</f>
        <v>1.8339124852652757</v>
      </c>
      <c r="H21" s="6">
        <f t="shared" si="8"/>
        <v>14.010059386939741</v>
      </c>
      <c r="I21" s="80">
        <f>+(SIN((-6)*2*PI()/360)-SIN(Cálculos!$P$18)*SIN(E21))/(COS(Cálculos!$P$18)*COS(E21))</f>
        <v>-0.39578770357444087</v>
      </c>
      <c r="J21" s="80">
        <f t="shared" si="4"/>
        <v>-0.39578770357444087</v>
      </c>
      <c r="K21" s="7">
        <f t="shared" si="5"/>
        <v>15.108681356443761</v>
      </c>
      <c r="L21" s="6">
        <f>(24*60/PI()*D21*Cálculos!$P$20*(G21*SIN(E21)*SIN(Cálculos!$P$18)+COS(E21)*COS(Cálculos!$P$18)*SIN(G21)))*$K$1</f>
        <v>498.46363359307048</v>
      </c>
      <c r="O21" s="24" t="s">
        <v>23</v>
      </c>
      <c r="P21" s="33">
        <v>8.1319999999999997E-11</v>
      </c>
    </row>
    <row r="22" spans="1:17" x14ac:dyDescent="0.25">
      <c r="A22" s="1">
        <v>1</v>
      </c>
      <c r="B22" s="1">
        <v>19</v>
      </c>
      <c r="C22" s="1">
        <f t="shared" si="3"/>
        <v>19</v>
      </c>
      <c r="D22" s="15">
        <f t="shared" si="6"/>
        <v>1.0312505958515106</v>
      </c>
      <c r="E22" s="15">
        <f t="shared" si="7"/>
        <v>-0.35737772545324453</v>
      </c>
      <c r="F22" s="15">
        <f>+(-TAN(Cálculos!$P$18)*TAN(Cálculos!E22))</f>
        <v>-0.25743940306758378</v>
      </c>
      <c r="G22" s="15">
        <f>IF(F22&gt;1,0,IF(F22&lt;-1,PI(),ACOS(-TAN(Cálculos!$P$18)*TAN(Cálculos!E22))))</f>
        <v>1.8311676767856924</v>
      </c>
      <c r="H22" s="6">
        <f t="shared" si="8"/>
        <v>13.989090594746164</v>
      </c>
      <c r="I22" s="80">
        <f>+(SIN((-6)*2*PI()/360)-SIN(Cálculos!$P$18)*SIN(E22))/(COS(Cálculos!$P$18)*COS(E22))</f>
        <v>-0.39296481004494038</v>
      </c>
      <c r="J22" s="80">
        <f t="shared" si="4"/>
        <v>-0.39296481004494038</v>
      </c>
      <c r="K22" s="7">
        <f t="shared" si="5"/>
        <v>15.085213971553962</v>
      </c>
      <c r="L22" s="6">
        <f>(24*60/PI()*D22*Cálculos!$P$20*(G22*SIN(E22)*SIN(Cálculos!$P$18)+COS(E22)*COS(Cálculos!$P$18)*SIN(G22)))*$K$1</f>
        <v>497.32792688948854</v>
      </c>
      <c r="O22" s="25" t="s">
        <v>25</v>
      </c>
      <c r="P22" s="20">
        <f>+P21*60*24</f>
        <v>1.1710079999999999E-7</v>
      </c>
    </row>
    <row r="23" spans="1:17" x14ac:dyDescent="0.25">
      <c r="A23" s="1">
        <v>1</v>
      </c>
      <c r="B23" s="1">
        <v>20</v>
      </c>
      <c r="C23" s="1">
        <f t="shared" si="3"/>
        <v>20</v>
      </c>
      <c r="D23" s="15">
        <f t="shared" si="6"/>
        <v>1.0310634714779239</v>
      </c>
      <c r="E23" s="15">
        <f t="shared" si="7"/>
        <v>-0.35390099838142475</v>
      </c>
      <c r="F23" s="15">
        <f>+(-TAN(Cálculos!$P$18)*TAN(Cálculos!E23))</f>
        <v>-0.25471177109007903</v>
      </c>
      <c r="G23" s="15">
        <f>IF(F23&gt;1,0,IF(F23&lt;-1,PI(),ACOS(-TAN(Cálculos!$P$18)*TAN(Cálculos!E23))))</f>
        <v>1.8283459584852619</v>
      </c>
      <c r="H23" s="6">
        <f t="shared" si="8"/>
        <v>13.967534254800899</v>
      </c>
      <c r="I23" s="80">
        <f>+(SIN((-6)*2*PI()/360)-SIN(Cálculos!$P$18)*SIN(E23))/(COS(Cálculos!$P$18)*COS(E23))</f>
        <v>-0.39006227744104627</v>
      </c>
      <c r="J23" s="80">
        <f t="shared" si="4"/>
        <v>-0.39006227744104627</v>
      </c>
      <c r="K23" s="7">
        <f t="shared" si="5"/>
        <v>15.061116605397141</v>
      </c>
      <c r="L23" s="6">
        <f>(24*60/PI()*D23*Cálculos!$P$20*(G23*SIN(E23)*SIN(Cálculos!$P$18)+COS(E23)*COS(Cálculos!$P$18)*SIN(G23)))*$K$1</f>
        <v>496.15186299825882</v>
      </c>
    </row>
    <row r="24" spans="1:17" x14ac:dyDescent="0.25">
      <c r="A24" s="1">
        <v>1</v>
      </c>
      <c r="B24" s="1">
        <v>21</v>
      </c>
      <c r="C24" s="1">
        <f t="shared" si="3"/>
        <v>21</v>
      </c>
      <c r="D24" s="15">
        <f t="shared" si="6"/>
        <v>1.0308671423273339</v>
      </c>
      <c r="E24" s="15">
        <f t="shared" si="7"/>
        <v>-0.35031940280597534</v>
      </c>
      <c r="F24" s="15">
        <f>+(-TAN(Cálculos!$P$18)*TAN(Cálculos!E24))</f>
        <v>-0.25190918271103763</v>
      </c>
      <c r="G24" s="15">
        <f>IF(F24&gt;1,0,IF(F24&lt;-1,PI(),ACOS(-TAN(Cálculos!$P$18)*TAN(Cálculos!E24))))</f>
        <v>1.8254488808328202</v>
      </c>
      <c r="H24" s="6">
        <f t="shared" si="8"/>
        <v>13.945402211813354</v>
      </c>
      <c r="I24" s="80">
        <f>+(SIN((-6)*2*PI()/360)-SIN(Cálculos!$P$18)*SIN(E24))/(COS(Cálculos!$P$18)*COS(E24))</f>
        <v>-0.38708169067997045</v>
      </c>
      <c r="J24" s="80">
        <f t="shared" si="4"/>
        <v>-0.38708169067997045</v>
      </c>
      <c r="K24" s="7">
        <f t="shared" si="5"/>
        <v>15.036404681322994</v>
      </c>
      <c r="L24" s="6">
        <f>(24*60/PI()*D24*Cálculos!$P$20*(G24*SIN(E24)*SIN(Cálculos!$P$18)+COS(E24)*COS(Cálculos!$P$18)*SIN(G24)))*$K$1</f>
        <v>494.93553640288258</v>
      </c>
      <c r="O24" s="22" t="s">
        <v>19</v>
      </c>
      <c r="P24" s="13">
        <f>Cálculos!P20*Q25</f>
        <v>8.1981459999999992E-2</v>
      </c>
    </row>
    <row r="25" spans="1:17" x14ac:dyDescent="0.25">
      <c r="A25" s="1">
        <v>1</v>
      </c>
      <c r="B25" s="1">
        <v>22</v>
      </c>
      <c r="C25" s="1">
        <f t="shared" si="3"/>
        <v>22</v>
      </c>
      <c r="D25" s="15">
        <f t="shared" si="6"/>
        <v>1.0306616665763046</v>
      </c>
      <c r="E25" s="15">
        <f t="shared" si="7"/>
        <v>-0.34663400003096273</v>
      </c>
      <c r="F25" s="15">
        <f>+(-TAN(Cálculos!$P$18)*TAN(Cálculos!E25))</f>
        <v>-0.24903301188275573</v>
      </c>
      <c r="G25" s="15">
        <f>IF(F25&gt;1,0,IF(F25&lt;-1,PI(),ACOS(-TAN(Cálculos!$P$18)*TAN(Cálculos!E25))))</f>
        <v>1.8224780094690467</v>
      </c>
      <c r="H25" s="6">
        <f t="shared" si="8"/>
        <v>13.922706426397289</v>
      </c>
      <c r="I25" s="80">
        <f>+(SIN((-6)*2*PI()/360)-SIN(Cálculos!$P$18)*SIN(E25))/(COS(Cálculos!$P$18)*COS(E25))</f>
        <v>-0.38402465574950134</v>
      </c>
      <c r="J25" s="80">
        <f t="shared" si="4"/>
        <v>-0.38402465574950134</v>
      </c>
      <c r="K25" s="7">
        <f t="shared" si="5"/>
        <v>15.011093738584687</v>
      </c>
      <c r="L25" s="6">
        <f>(24*60/PI()*D25*Cálculos!$P$20*(G25*SIN(E25)*SIN(Cálculos!$P$18)+COS(E25)*COS(Cálculos!$P$18)*SIN(G25)))*$K$1</f>
        <v>493.67904969064523</v>
      </c>
      <c r="O25" s="23" t="s">
        <v>20</v>
      </c>
      <c r="P25" s="14">
        <f>Cálculos!P20*Q26</f>
        <v>1365.3133999999998</v>
      </c>
      <c r="Q25" s="12">
        <f>0.04187</f>
        <v>4.1869999999999997E-2</v>
      </c>
    </row>
    <row r="26" spans="1:17" x14ac:dyDescent="0.25">
      <c r="A26" s="1">
        <v>1</v>
      </c>
      <c r="B26" s="1">
        <v>23</v>
      </c>
      <c r="C26" s="1">
        <f t="shared" si="3"/>
        <v>23</v>
      </c>
      <c r="D26" s="15">
        <f t="shared" si="6"/>
        <v>1.0304471051117361</v>
      </c>
      <c r="E26" s="15">
        <f t="shared" si="7"/>
        <v>-0.3428458821207665</v>
      </c>
      <c r="F26" s="15">
        <f>+(-TAN(Cálculos!$P$18)*TAN(Cálculos!E26))</f>
        <v>-0.2460846490809224</v>
      </c>
      <c r="G26" s="15">
        <f>IF(F26&gt;1,0,IF(F26&lt;-1,PI(),ACOS(-TAN(Cálculos!$P$18)*TAN(Cálculos!E26))))</f>
        <v>1.8194349227301971</v>
      </c>
      <c r="H26" s="6">
        <f t="shared" si="8"/>
        <v>13.899458956153515</v>
      </c>
      <c r="I26" s="80">
        <f>+(SIN((-6)*2*PI()/360)-SIN(Cálculos!$P$18)*SIN(E26))/(COS(Cálculos!$P$18)*COS(E26))</f>
        <v>-0.38089279739705018</v>
      </c>
      <c r="J26" s="80">
        <f t="shared" si="4"/>
        <v>-0.38089279739705018</v>
      </c>
      <c r="K26" s="7">
        <f t="shared" si="5"/>
        <v>14.98519940647834</v>
      </c>
      <c r="L26" s="6">
        <f>(24*60/PI()*D26*Cálculos!$P$20*(G26*SIN(E26)*SIN(Cálculos!$P$18)+COS(E26)*COS(Cálculos!$P$18)*SIN(G26)))*$K$1</f>
        <v>492.38251394675405</v>
      </c>
      <c r="Q26" s="12">
        <v>697.3</v>
      </c>
    </row>
    <row r="27" spans="1:17" x14ac:dyDescent="0.25">
      <c r="A27" s="1">
        <v>1</v>
      </c>
      <c r="B27" s="1">
        <v>24</v>
      </c>
      <c r="C27" s="1">
        <f t="shared" si="3"/>
        <v>24</v>
      </c>
      <c r="D27" s="15">
        <f t="shared" si="6"/>
        <v>1.0302235215128204</v>
      </c>
      <c r="E27" s="15">
        <f t="shared" si="7"/>
        <v>-0.33895617157647767</v>
      </c>
      <c r="F27" s="15">
        <f>+(-TAN(Cálculos!$P$18)*TAN(Cálculos!E27))</f>
        <v>-0.2430654993953322</v>
      </c>
      <c r="G27" s="15">
        <f>IF(F27&gt;1,0,IF(F27&lt;-1,PI(),ACOS(-TAN(Cálculos!$P$18)*TAN(Cálculos!E27))))</f>
        <v>1.8163212092309777</v>
      </c>
      <c r="H27" s="6">
        <f t="shared" si="8"/>
        <v>13.875671937204423</v>
      </c>
      <c r="I27" s="80">
        <f>+(SIN((-6)*2*PI()/360)-SIN(Cálculos!$P$18)*SIN(E27))/(COS(Cálculos!$P$18)*COS(E27))</f>
        <v>-0.37768775685113887</v>
      </c>
      <c r="J27" s="80">
        <f t="shared" si="4"/>
        <v>-0.37768775685113887</v>
      </c>
      <c r="K27" s="7">
        <f t="shared" si="5"/>
        <v>14.958737379245161</v>
      </c>
      <c r="L27" s="6">
        <f>(24*60/PI()*D27*Cálculos!$P$20*(G27*SIN(E27)*SIN(Cálculos!$P$18)+COS(E27)*COS(Cálculos!$P$18)*SIN(G27)))*$K$1</f>
        <v>491.04604915752338</v>
      </c>
      <c r="O27" s="26" t="s">
        <v>27</v>
      </c>
      <c r="P27" s="29">
        <f>+Cálculos!P21*Q25</f>
        <v>3.4048683999999997E-12</v>
      </c>
    </row>
    <row r="28" spans="1:17" x14ac:dyDescent="0.25">
      <c r="A28" s="1">
        <v>1</v>
      </c>
      <c r="B28" s="1">
        <v>25</v>
      </c>
      <c r="C28" s="1">
        <f t="shared" si="3"/>
        <v>25</v>
      </c>
      <c r="D28" s="15">
        <f t="shared" si="6"/>
        <v>1.0299909820322035</v>
      </c>
      <c r="E28" s="15">
        <f t="shared" si="7"/>
        <v>-0.33496602100327749</v>
      </c>
      <c r="F28" s="15">
        <f>+(-TAN(Cálculos!$P$18)*TAN(Cálculos!E28))</f>
        <v>-0.23997698065393386</v>
      </c>
      <c r="G28" s="15">
        <f>IF(F28&gt;1,0,IF(F28&lt;-1,PI(),ACOS(-TAN(Cálculos!$P$18)*TAN(Cálculos!E28))))</f>
        <v>1.8131384655125942</v>
      </c>
      <c r="H28" s="6">
        <f t="shared" si="8"/>
        <v>13.851357566226401</v>
      </c>
      <c r="I28" s="80">
        <f>+(SIN((-6)*2*PI()/360)-SIN(Cálculos!$P$18)*SIN(E28))/(COS(Cálculos!$P$18)*COS(E28))</f>
        <v>-0.37441118958102715</v>
      </c>
      <c r="J28" s="80">
        <f t="shared" si="4"/>
        <v>-0.37441118958102715</v>
      </c>
      <c r="K28" s="7">
        <f t="shared" si="5"/>
        <v>14.931723391794815</v>
      </c>
      <c r="L28" s="6">
        <f>(24*60/PI()*D28*Cálculos!$P$20*(G28*SIN(E28)*SIN(Cálculos!$P$18)+COS(E28)*COS(Cálculos!$P$18)*SIN(G28)))*$K$1</f>
        <v>489.66978462180219</v>
      </c>
      <c r="O28" s="27" t="s">
        <v>24</v>
      </c>
      <c r="P28" s="30">
        <f>+Cálculos!P22*Q25</f>
        <v>4.9030104959999987E-9</v>
      </c>
    </row>
    <row r="29" spans="1:17" x14ac:dyDescent="0.25">
      <c r="A29" s="1">
        <v>1</v>
      </c>
      <c r="B29" s="1">
        <v>26</v>
      </c>
      <c r="C29" s="1">
        <f t="shared" si="3"/>
        <v>26</v>
      </c>
      <c r="D29" s="15">
        <f t="shared" si="6"/>
        <v>1.0297495555763523</v>
      </c>
      <c r="E29" s="15">
        <f t="shared" si="7"/>
        <v>-0.33087661276889524</v>
      </c>
      <c r="F29" s="15">
        <f>+(-TAN(Cálculos!$P$18)*TAN(Cálculos!E29))</f>
        <v>-0.23682052158481376</v>
      </c>
      <c r="G29" s="15">
        <f>IF(F29&gt;1,0,IF(F29&lt;-1,PI(),ACOS(-TAN(Cálculos!$P$18)*TAN(Cálculos!E29))))</f>
        <v>1.8098882937614831</v>
      </c>
      <c r="H29" s="6">
        <f t="shared" si="8"/>
        <v>13.826528083022227</v>
      </c>
      <c r="I29" s="80">
        <f>+(SIN((-6)*2*PI()/360)-SIN(Cálculos!$P$18)*SIN(E29))/(COS(Cálculos!$P$18)*COS(E29))</f>
        <v>-0.37106476309985692</v>
      </c>
      <c r="J29" s="80">
        <f t="shared" si="4"/>
        <v>-0.37106476309985692</v>
      </c>
      <c r="K29" s="7">
        <f t="shared" si="5"/>
        <v>14.904173196301542</v>
      </c>
      <c r="L29" s="6">
        <f>(24*60/PI()*D29*Cálculos!$P$20*(G29*SIN(E29)*SIN(Cálculos!$P$18)+COS(E29)*COS(Cálculos!$P$18)*SIN(G29)))*$K$1</f>
        <v>488.25385936975385</v>
      </c>
      <c r="O29" s="28" t="s">
        <v>26</v>
      </c>
      <c r="P29" s="31">
        <f>+Cálculos!P21*Q26</f>
        <v>5.6704435999999996E-8</v>
      </c>
    </row>
    <row r="30" spans="1:17" x14ac:dyDescent="0.25">
      <c r="A30" s="1">
        <v>1</v>
      </c>
      <c r="B30" s="1">
        <v>27</v>
      </c>
      <c r="C30" s="1">
        <f t="shared" si="3"/>
        <v>27</v>
      </c>
      <c r="D30" s="15">
        <f t="shared" si="6"/>
        <v>1.0294993136851356</v>
      </c>
      <c r="E30" s="15">
        <f t="shared" si="7"/>
        <v>-0.32668915865324738</v>
      </c>
      <c r="F30" s="15">
        <f>+(-TAN(Cálculos!$P$18)*TAN(Cálculos!E30))</f>
        <v>-0.23359756002043136</v>
      </c>
      <c r="G30" s="15">
        <f>IF(F30&gt;1,0,IF(F30&lt;-1,PI(),ACOS(-TAN(Cálculos!$P$18)*TAN(Cálculos!E30))))</f>
        <v>1.8065722996037146</v>
      </c>
      <c r="H30" s="6">
        <f t="shared" si="8"/>
        <v>13.801195753671538</v>
      </c>
      <c r="I30" s="80">
        <f>+(SIN((-6)*2*PI()/360)-SIN(Cálculos!$P$18)*SIN(E30))/(COS(Cálculos!$P$18)*COS(E30))</f>
        <v>-0.36765015481636132</v>
      </c>
      <c r="J30" s="80">
        <f t="shared" si="4"/>
        <v>-0.36765015481636132</v>
      </c>
      <c r="K30" s="7">
        <f t="shared" si="5"/>
        <v>14.87610253971841</v>
      </c>
      <c r="L30" s="6">
        <f>(24*60/PI()*D30*Cálculos!$P$20*(G30*SIN(E30)*SIN(Cálculos!$P$18)+COS(E30)*COS(Cálculos!$P$18)*SIN(G30)))*$K$1</f>
        <v>486.79842258804678</v>
      </c>
    </row>
    <row r="31" spans="1:17" x14ac:dyDescent="0.25">
      <c r="A31" s="1">
        <v>1</v>
      </c>
      <c r="B31" s="1">
        <v>28</v>
      </c>
      <c r="C31" s="1">
        <f t="shared" si="3"/>
        <v>28</v>
      </c>
      <c r="D31" s="15">
        <f t="shared" si="6"/>
        <v>1.0292403305106266</v>
      </c>
      <c r="E31" s="15">
        <f t="shared" si="7"/>
        <v>-0.32240489948936107</v>
      </c>
      <c r="F31" s="15">
        <f>+(-TAN(Cálculos!$P$18)*TAN(Cálculos!E31))</f>
        <v>-0.23030954114813496</v>
      </c>
      <c r="G31" s="15">
        <f>IF(F31&gt;1,0,IF(F31&lt;-1,PI(),ACOS(-TAN(Cálculos!$P$18)*TAN(Cálculos!E31))))</f>
        <v>1.8031920899795189</v>
      </c>
      <c r="H31" s="6">
        <f t="shared" si="8"/>
        <v>13.775372854293414</v>
      </c>
      <c r="I31" s="80">
        <f>+(SIN((-6)*2*PI()/360)-SIN(Cálculos!$P$18)*SIN(E31))/(COS(Cálculos!$P$18)*COS(E31))</f>
        <v>-0.36416904993984328</v>
      </c>
      <c r="J31" s="80">
        <f t="shared" si="4"/>
        <v>-0.36416904993984328</v>
      </c>
      <c r="K31" s="7">
        <f t="shared" si="5"/>
        <v>14.847527142248206</v>
      </c>
      <c r="L31" s="6">
        <f>(24*60/PI()*D31*Cálculos!$P$20*(G31*SIN(E31)*SIN(Cálculos!$P$18)+COS(E31)*COS(Cálculos!$P$18)*SIN(G31)))*$K$1</f>
        <v>485.30363405044216</v>
      </c>
    </row>
    <row r="32" spans="1:17" x14ac:dyDescent="0.25">
      <c r="A32" s="1">
        <v>1</v>
      </c>
      <c r="B32" s="1">
        <v>29</v>
      </c>
      <c r="C32" s="1">
        <f t="shared" si="3"/>
        <v>29</v>
      </c>
      <c r="D32" s="15">
        <f t="shared" si="6"/>
        <v>1.0289726827951293</v>
      </c>
      <c r="E32" s="15">
        <f t="shared" si="7"/>
        <v>-0.31802510479568846</v>
      </c>
      <c r="F32" s="15">
        <f>+(-TAN(Cálculos!$P$18)*TAN(Cálculos!E32))</f>
        <v>-0.22695791581069127</v>
      </c>
      <c r="G32" s="15">
        <f>IF(F32&gt;1,0,IF(F32&lt;-1,PI(),ACOS(-TAN(Cálculos!$P$18)*TAN(Cálculos!E32))))</f>
        <v>1.7997492711018803</v>
      </c>
      <c r="H32" s="6">
        <f t="shared" si="8"/>
        <v>13.749071655451194</v>
      </c>
      <c r="I32" s="80">
        <f>+(SIN((-6)*2*PI()/360)-SIN(Cálculos!$P$18)*SIN(E32))/(COS(Cálculos!$P$18)*COS(E32))</f>
        <v>-0.36062313944277474</v>
      </c>
      <c r="J32" s="80">
        <f t="shared" si="4"/>
        <v>-0.36062313944277474</v>
      </c>
      <c r="K32" s="7">
        <f t="shared" si="5"/>
        <v>14.818462676803549</v>
      </c>
      <c r="L32" s="6">
        <f>(24*60/PI()*D32*Cálculos!$P$20*(G32*SIN(E32)*SIN(Cálculos!$P$18)+COS(E32)*COS(Cálculos!$P$18)*SIN(G32)))*$K$1</f>
        <v>483.76966455270662</v>
      </c>
    </row>
    <row r="33" spans="1:12" x14ac:dyDescent="0.25">
      <c r="A33" s="1">
        <v>1</v>
      </c>
      <c r="B33" s="1">
        <v>30</v>
      </c>
      <c r="C33" s="1">
        <f t="shared" si="3"/>
        <v>30</v>
      </c>
      <c r="D33" s="15">
        <f t="shared" si="6"/>
        <v>1.0286964498484381</v>
      </c>
      <c r="E33" s="15">
        <f t="shared" si="7"/>
        <v>-0.31355107239992103</v>
      </c>
      <c r="F33" s="15">
        <f>+(-TAN(Cálculos!$P$18)*TAN(Cálculos!E33))</f>
        <v>-0.22354413886026303</v>
      </c>
      <c r="G33" s="15">
        <f>IF(F33&gt;1,0,IF(F33&lt;-1,PI(),ACOS(-TAN(Cálculos!$P$18)*TAN(Cálculos!E33))))</f>
        <v>1.7962454465026241</v>
      </c>
      <c r="H33" s="6">
        <f t="shared" si="8"/>
        <v>13.722304407225661</v>
      </c>
      <c r="I33" s="80">
        <f>+(SIN((-6)*2*PI()/360)-SIN(Cálculos!$P$18)*SIN(E33))/(COS(Cálculos!$P$18)*COS(E33))</f>
        <v>-0.35701411808501721</v>
      </c>
      <c r="J33" s="80">
        <f t="shared" si="4"/>
        <v>-0.35701411808501721</v>
      </c>
      <c r="K33" s="7">
        <f t="shared" si="5"/>
        <v>14.788924749482399</v>
      </c>
      <c r="L33" s="6">
        <f>(24*60/PI()*D33*Cálculos!$P$20*(G33*SIN(E33)*SIN(Cálculos!$P$18)+COS(E33)*COS(Cálculos!$P$18)*SIN(G33)))*$K$1</f>
        <v>482.19669635072347</v>
      </c>
    </row>
    <row r="34" spans="1:12" x14ac:dyDescent="0.25">
      <c r="A34" s="1">
        <v>1</v>
      </c>
      <c r="B34" s="1">
        <v>31</v>
      </c>
      <c r="C34" s="1">
        <f t="shared" si="3"/>
        <v>31</v>
      </c>
      <c r="D34" s="15">
        <f t="shared" si="6"/>
        <v>1.0284117135243369</v>
      </c>
      <c r="E34" s="15">
        <f t="shared" si="7"/>
        <v>-0.30898412805441511</v>
      </c>
      <c r="F34" s="15">
        <f>+(-TAN(Cálculos!$P$18)*TAN(Cálculos!E34))</f>
        <v>-0.2200696675689664</v>
      </c>
      <c r="G34" s="15">
        <f>IF(F34&gt;1,0,IF(F34&lt;-1,PI(),ACOS(-TAN(Cálculos!$P$18)*TAN(Cálculos!E34))))</f>
        <v>1.7926822151689166</v>
      </c>
      <c r="H34" s="6">
        <f t="shared" si="8"/>
        <v>13.695083324978969</v>
      </c>
      <c r="I34" s="80">
        <f>+(SIN((-6)*2*PI()/360)-SIN(Cálculos!$P$18)*SIN(E34))/(COS(Cálculos!$P$18)*COS(E34))</f>
        <v>-0.35334368250330422</v>
      </c>
      <c r="J34" s="80">
        <f t="shared" si="4"/>
        <v>-0.35334368250330422</v>
      </c>
      <c r="K34" s="7">
        <f t="shared" si="5"/>
        <v>14.758928881079569</v>
      </c>
      <c r="L34" s="6">
        <f>(24*60/PI()*D34*Cálculos!$P$20*(G34*SIN(E34)*SIN(Cálculos!$P$18)+COS(E34)*COS(Cálculos!$P$18)*SIN(G34)))*$K$1</f>
        <v>480.5849236006157</v>
      </c>
    </row>
    <row r="35" spans="1:12" x14ac:dyDescent="0.25">
      <c r="A35" s="1">
        <v>2</v>
      </c>
      <c r="B35" s="1">
        <v>1</v>
      </c>
      <c r="C35" s="1">
        <f t="shared" si="3"/>
        <v>32</v>
      </c>
      <c r="D35" s="15">
        <f t="shared" si="6"/>
        <v>1.0281185581963432</v>
      </c>
      <c r="E35" s="15">
        <f t="shared" si="7"/>
        <v>-0.30432562504334304</v>
      </c>
      <c r="F35" s="15">
        <f>+(-TAN(Cálculos!$P$18)*TAN(Cálculos!E35))</f>
        <v>-0.2165359600988381</v>
      </c>
      <c r="G35" s="15">
        <f>IF(F35&gt;1,0,IF(F35&lt;-1,PI(),ACOS(-TAN(Cálculos!$P$18)*TAN(Cálculos!E35))))</f>
        <v>1.7890611697726164</v>
      </c>
      <c r="H35" s="6">
        <f t="shared" si="8"/>
        <v>13.667420575827864</v>
      </c>
      <c r="I35" s="80">
        <f>+(SIN((-6)*2*PI()/360)-SIN(Cálculos!$P$18)*SIN(E35))/(COS(Cálculos!$P$18)*COS(E35))</f>
        <v>-0.34961352936926676</v>
      </c>
      <c r="J35" s="80">
        <f t="shared" si="4"/>
        <v>-0.34961352936926676</v>
      </c>
      <c r="K35" s="7">
        <f t="shared" si="5"/>
        <v>14.728490489649005</v>
      </c>
      <c r="L35" s="6">
        <f>(24*60/PI()*D35*Cálculos!$P$20*(G35*SIN(E35)*SIN(Cálculos!$P$18)+COS(E35)*COS(Cálculos!$P$18)*SIN(G35)))*$K$1</f>
        <v>478.93455279965451</v>
      </c>
    </row>
    <row r="36" spans="1:12" x14ac:dyDescent="0.25">
      <c r="A36" s="1">
        <v>2</v>
      </c>
      <c r="B36" s="1">
        <v>2</v>
      </c>
      <c r="C36" s="1">
        <f t="shared" si="3"/>
        <v>33</v>
      </c>
      <c r="D36" s="15">
        <f t="shared" si="6"/>
        <v>1.0278170707327079</v>
      </c>
      <c r="E36" s="15">
        <f t="shared" si="7"/>
        <v>-0.2995769437816857</v>
      </c>
      <c r="F36" s="15">
        <f>+(-TAN(Cálculos!$P$18)*TAN(Cálculos!E36))</f>
        <v>-0.21294447403373956</v>
      </c>
      <c r="G36" s="15">
        <f>IF(F36&gt;1,0,IF(F36&lt;-1,PI(),ACOS(-TAN(Cálculos!$P$18)*TAN(Cálculos!E36))))</f>
        <v>1.7853838949944378</v>
      </c>
      <c r="H36" s="6">
        <f t="shared" si="8"/>
        <v>13.639328265841256</v>
      </c>
      <c r="I36" s="80">
        <f>+(SIN((-6)*2*PI()/360)-SIN(Cálculos!$P$18)*SIN(E36))/(COS(Cálculos!$P$18)*COS(E36))</f>
        <v>-0.34582535361892724</v>
      </c>
      <c r="J36" s="80">
        <f t="shared" si="4"/>
        <v>-0.34582535361892724</v>
      </c>
      <c r="K36" s="7">
        <f t="shared" si="5"/>
        <v>14.697624874126515</v>
      </c>
      <c r="L36" s="6">
        <f>(24*60/PI()*D36*Cálculos!$P$20*(G36*SIN(E36)*SIN(Cálculos!$P$18)+COS(E36)*COS(Cálculos!$P$18)*SIN(G36)))*$K$1</f>
        <v>477.24580322667083</v>
      </c>
    </row>
    <row r="37" spans="1:12" x14ac:dyDescent="0.25">
      <c r="A37" s="1">
        <v>2</v>
      </c>
      <c r="B37" s="1">
        <v>3</v>
      </c>
      <c r="C37" s="1">
        <f t="shared" si="3"/>
        <v>34</v>
      </c>
      <c r="D37" s="15">
        <f t="shared" si="6"/>
        <v>1.0275073404706727</v>
      </c>
      <c r="E37" s="15">
        <f t="shared" si="7"/>
        <v>-0.29473949140618588</v>
      </c>
      <c r="F37" s="15">
        <f>+(-TAN(Cálculos!$P$18)*TAN(Cálculos!E37))</f>
        <v>-0.20929666497542754</v>
      </c>
      <c r="G37" s="15">
        <f>IF(F37&gt;1,0,IF(F37&lt;-1,PI(),ACOS(-TAN(Cálculos!$P$18)*TAN(Cálculos!E37))))</f>
        <v>1.7816519659444319</v>
      </c>
      <c r="H37" s="6">
        <f t="shared" si="8"/>
        <v>13.610818427973578</v>
      </c>
      <c r="I37" s="80">
        <f>+(SIN((-6)*2*PI()/360)-SIN(Cálculos!$P$18)*SIN(E37))/(COS(Cálculos!$P$18)*COS(E37))</f>
        <v>-0.34198084675623247</v>
      </c>
      <c r="J37" s="80">
        <f t="shared" si="4"/>
        <v>-0.34198084675623247</v>
      </c>
      <c r="K37" s="7">
        <f t="shared" si="5"/>
        <v>14.66634719901746</v>
      </c>
      <c r="L37" s="6">
        <f>(24*60/PI()*D37*Cálculos!$P$20*(G37*SIN(E37)*SIN(Cálculos!$P$18)+COS(E37)*COS(Cálculos!$P$18)*SIN(G37)))*$K$1</f>
        <v>475.5189073806564</v>
      </c>
    </row>
    <row r="38" spans="1:12" x14ac:dyDescent="0.25">
      <c r="A38" s="1">
        <v>2</v>
      </c>
      <c r="B38" s="1">
        <v>4</v>
      </c>
      <c r="C38" s="1">
        <f t="shared" si="3"/>
        <v>35</v>
      </c>
      <c r="D38" s="15">
        <f t="shared" si="6"/>
        <v>1.0271894591899993</v>
      </c>
      <c r="E38" s="15">
        <f t="shared" si="7"/>
        <v>-0.28981470135838328</v>
      </c>
      <c r="F38" s="15">
        <f>+(-TAN(Cálculos!$P$18)*TAN(Cálculos!E38))</f>
        <v>-0.20559398520572505</v>
      </c>
      <c r="G38" s="15">
        <f>IF(F38&gt;1,0,IF(F38&lt;-1,PI(),ACOS(-TAN(Cálculos!$P$18)*TAN(Cálculos!E38))))</f>
        <v>1.7778669466798607</v>
      </c>
      <c r="H38" s="6">
        <f t="shared" si="8"/>
        <v>13.581903010742158</v>
      </c>
      <c r="I38" s="80">
        <f>+(SIN((-6)*2*PI()/360)-SIN(Cálculos!$P$18)*SIN(E38))/(COS(Cálculos!$P$18)*COS(E38))</f>
        <v>-0.33808169523284837</v>
      </c>
      <c r="J38" s="80">
        <f t="shared" si="4"/>
        <v>-0.33808169523284837</v>
      </c>
      <c r="K38" s="7">
        <f t="shared" si="5"/>
        <v>14.634672480149316</v>
      </c>
      <c r="L38" s="6">
        <f>(24*60/PI()*D38*Cálculos!$P$20*(G38*SIN(E38)*SIN(Cálculos!$P$18)+COS(E38)*COS(Cálculos!$P$18)*SIN(G38)))*$K$1</f>
        <v>473.75411141619884</v>
      </c>
    </row>
    <row r="39" spans="1:12" x14ac:dyDescent="0.25">
      <c r="A39" s="1">
        <v>2</v>
      </c>
      <c r="B39" s="1">
        <v>5</v>
      </c>
      <c r="C39" s="1">
        <f t="shared" si="3"/>
        <v>36</v>
      </c>
      <c r="D39" s="15">
        <f t="shared" si="6"/>
        <v>1.0268635210857713</v>
      </c>
      <c r="E39" s="15">
        <f t="shared" si="7"/>
        <v>-0.28480403295985462</v>
      </c>
      <c r="F39" s="15">
        <f>+(-TAN(Cálculos!$P$18)*TAN(Cálculos!E39))</f>
        <v>-0.20183788241643882</v>
      </c>
      <c r="G39" s="15">
        <f>IF(F39&gt;1,0,IF(F39&lt;-1,PI(),ACOS(-TAN(Cálculos!$P$18)*TAN(Cálculos!E39))))</f>
        <v>1.7740303888211191</v>
      </c>
      <c r="H39" s="6">
        <f t="shared" si="8"/>
        <v>13.552593867653673</v>
      </c>
      <c r="I39" s="80">
        <f>+(SIN((-6)*2*PI()/360)-SIN(Cálculos!$P$18)*SIN(E39))/(COS(Cálculos!$P$18)*COS(E39))</f>
        <v>-0.33412957890609557</v>
      </c>
      <c r="J39" s="80">
        <f t="shared" si="4"/>
        <v>-0.33412957890609557</v>
      </c>
      <c r="K39" s="7">
        <f t="shared" si="5"/>
        <v>14.602615571484639</v>
      </c>
      <c r="L39" s="6">
        <f>(24*60/PI()*D39*Cálculos!$P$20*(G39*SIN(E39)*SIN(Cálculos!$P$18)+COS(E39)*COS(Cálculos!$P$18)*SIN(G39)))*$K$1</f>
        <v>471.95167557436901</v>
      </c>
    </row>
    <row r="40" spans="1:12" x14ac:dyDescent="0.25">
      <c r="A40" s="1">
        <v>2</v>
      </c>
      <c r="B40" s="1">
        <v>6</v>
      </c>
      <c r="C40" s="1">
        <f t="shared" si="3"/>
        <v>37</v>
      </c>
      <c r="D40" s="15">
        <f t="shared" si="6"/>
        <v>1.0265296227404832</v>
      </c>
      <c r="E40" s="15">
        <f t="shared" si="7"/>
        <v>-0.27970897097978548</v>
      </c>
      <c r="F40" s="15">
        <f>+(-TAN(Cálculos!$P$18)*TAN(Cálculos!E40))</f>
        <v>-0.19802979850838545</v>
      </c>
      <c r="G40" s="15">
        <f>IF(F40&gt;1,0,IF(F40&lt;-1,PI(),ACOS(-TAN(Cálculos!$P$18)*TAN(Cálculos!E40))))</f>
        <v>1.7701438302659787</v>
      </c>
      <c r="H40" s="6">
        <f t="shared" si="8"/>
        <v>13.52290274738167</v>
      </c>
      <c r="I40" s="80">
        <f>+(SIN((-6)*2*PI()/360)-SIN(Cálculos!$P$18)*SIN(E40))/(COS(Cálculos!$P$18)*COS(E40))</f>
        <v>-0.33012616957657404</v>
      </c>
      <c r="J40" s="80">
        <f t="shared" si="4"/>
        <v>-0.33012616957657404</v>
      </c>
      <c r="K40" s="7">
        <f t="shared" si="5"/>
        <v>14.570191152985979</v>
      </c>
      <c r="L40" s="6">
        <f>(24*60/PI()*D40*Cálculos!$P$20*(G40*SIN(E40)*SIN(Cálculos!$P$18)+COS(E40)*COS(Cálculos!$P$18)*SIN(G40)))*$K$1</f>
        <v>470.11187460765382</v>
      </c>
    </row>
    <row r="41" spans="1:12" x14ac:dyDescent="0.25">
      <c r="A41" s="1">
        <v>2</v>
      </c>
      <c r="B41" s="1">
        <v>7</v>
      </c>
      <c r="C41" s="1">
        <f t="shared" si="3"/>
        <v>38</v>
      </c>
      <c r="D41" s="15">
        <f t="shared" si="6"/>
        <v>1.0261878630954209</v>
      </c>
      <c r="E41" s="15">
        <f t="shared" si="7"/>
        <v>-0.27453102519500105</v>
      </c>
      <c r="F41" s="15">
        <f>+(-TAN(Cálculos!$P$18)*TAN(Cálculos!E41))</f>
        <v>-0.19417116846061669</v>
      </c>
      <c r="G41" s="15">
        <f>IF(F41&gt;1,0,IF(F41&lt;-1,PI(),ACOS(-TAN(Cálculos!$P$18)*TAN(Cálculos!E41))))</f>
        <v>1.7662087940020472</v>
      </c>
      <c r="H41" s="6">
        <f t="shared" si="8"/>
        <v>13.492841284694444</v>
      </c>
      <c r="I41" s="80">
        <f>+(SIN((-6)*2*PI()/360)-SIN(Cálculos!$P$18)*SIN(E41))/(COS(Cálculos!$P$18)*COS(E41))</f>
        <v>-0.32607312960669721</v>
      </c>
      <c r="J41" s="80">
        <f t="shared" si="4"/>
        <v>-0.32607312960669721</v>
      </c>
      <c r="K41" s="7">
        <f t="shared" si="5"/>
        <v>14.537413719520435</v>
      </c>
      <c r="L41" s="6">
        <f>(24*60/PI()*D41*Cálculos!$P$20*(G41*SIN(E41)*SIN(Cálculos!$P$18)+COS(E41)*COS(Cálculos!$P$18)*SIN(G41)))*$K$1</f>
        <v>468.2349981975068</v>
      </c>
    </row>
    <row r="42" spans="1:12" x14ac:dyDescent="0.25">
      <c r="A42" s="1">
        <v>2</v>
      </c>
      <c r="B42" s="1">
        <v>8</v>
      </c>
      <c r="C42" s="1">
        <f t="shared" si="3"/>
        <v>39</v>
      </c>
      <c r="D42" s="15">
        <f t="shared" si="6"/>
        <v>1.0258383434213432</v>
      </c>
      <c r="E42" s="15">
        <f t="shared" si="7"/>
        <v>-0.26927172994258658</v>
      </c>
      <c r="F42" s="15">
        <f>+(-TAN(Cálculos!$P$18)*TAN(Cálculos!E42))</f>
        <v>-0.19026341927066698</v>
      </c>
      <c r="G42" s="15">
        <f>IF(F42&gt;1,0,IF(F42&lt;-1,PI(),ACOS(-TAN(Cálculos!$P$18)*TAN(Cálculos!E42))))</f>
        <v>1.7622267870170092</v>
      </c>
      <c r="H42" s="6">
        <f t="shared" si="8"/>
        <v>13.462420992129873</v>
      </c>
      <c r="I42" s="80">
        <f>+(SIN((-6)*2*PI()/360)-SIN(Cálculos!$P$18)*SIN(E42))/(COS(Cálculos!$P$18)*COS(E42))</f>
        <v>-0.32197211062104764</v>
      </c>
      <c r="J42" s="80">
        <f t="shared" si="4"/>
        <v>-0.32197211062104764</v>
      </c>
      <c r="K42" s="7">
        <f t="shared" si="5"/>
        <v>14.504297570788422</v>
      </c>
      <c r="L42" s="6">
        <f>(24*60/PI()*D42*Cálculos!$P$20*(G42*SIN(E42)*SIN(Cálculos!$P$18)+COS(E42)*COS(Cálculos!$P$18)*SIN(G42)))*$K$1</f>
        <v>466.3213513630775</v>
      </c>
    </row>
    <row r="43" spans="1:12" x14ac:dyDescent="0.25">
      <c r="A43" s="1">
        <v>2</v>
      </c>
      <c r="B43" s="1">
        <v>9</v>
      </c>
      <c r="C43" s="1">
        <f t="shared" si="3"/>
        <v>40</v>
      </c>
      <c r="D43" s="15">
        <f t="shared" si="6"/>
        <v>1.0254811672884725</v>
      </c>
      <c r="E43" s="15">
        <f t="shared" si="7"/>
        <v>-0.26393264366523028</v>
      </c>
      <c r="F43" s="15">
        <f>+(-TAN(Cálculos!$P$18)*TAN(Cálculos!E43))</f>
        <v>-0.18630796896639359</v>
      </c>
      <c r="G43" s="15">
        <f>IF(F43&gt;1,0,IF(F43&lt;-1,PI(),ACOS(-TAN(Cálculos!$P$18)*TAN(Cálculos!E43))))</f>
        <v>1.7581992993058817</v>
      </c>
      <c r="H43" s="6">
        <f t="shared" si="8"/>
        <v>13.431653252411419</v>
      </c>
      <c r="I43" s="80">
        <f>+(SIN((-6)*2*PI()/360)-SIN(Cálculos!$P$18)*SIN(E43))/(COS(Cálculos!$P$18)*COS(E43))</f>
        <v>-0.31782475228916129</v>
      </c>
      <c r="J43" s="80">
        <f t="shared" si="4"/>
        <v>-0.31782475228916129</v>
      </c>
      <c r="K43" s="7">
        <f t="shared" si="5"/>
        <v>14.470856802257975</v>
      </c>
      <c r="L43" s="6">
        <f>(24*60/PI()*D43*Cálculos!$P$20*(G43*SIN(E43)*SIN(Cálculos!$P$18)+COS(E43)*COS(Cálculos!$P$18)*SIN(G43)))*$K$1</f>
        <v>464.37125485967118</v>
      </c>
    </row>
    <row r="44" spans="1:12" x14ac:dyDescent="0.25">
      <c r="A44" s="1">
        <v>2</v>
      </c>
      <c r="B44" s="1">
        <v>10</v>
      </c>
      <c r="C44" s="1">
        <f t="shared" si="3"/>
        <v>41</v>
      </c>
      <c r="D44" s="15">
        <f t="shared" si="6"/>
        <v>1.0251164405358055</v>
      </c>
      <c r="E44" s="15">
        <f t="shared" si="7"/>
        <v>-0.25851534844942292</v>
      </c>
      <c r="F44" s="15">
        <f>+(-TAN(Cálculos!$P$18)*TAN(Cálculos!E44))</f>
        <v>-0.18230622568973331</v>
      </c>
      <c r="G44" s="15">
        <f>IF(F44&gt;1,0,IF(F44&lt;-1,PI(),ACOS(-TAN(Cálculos!$P$18)*TAN(Cálculos!E44))))</f>
        <v>1.7541278029742349</v>
      </c>
      <c r="H44" s="6">
        <f t="shared" si="8"/>
        <v>13.400549311597237</v>
      </c>
      <c r="I44" s="80">
        <f>+(SIN((-6)*2*PI()/360)-SIN(Cálculos!$P$18)*SIN(E44))/(COS(Cálculos!$P$18)*COS(E44))</f>
        <v>-0.31363268119106102</v>
      </c>
      <c r="J44" s="80">
        <f t="shared" si="4"/>
        <v>-0.31363268119106102</v>
      </c>
      <c r="K44" s="7">
        <f t="shared" si="5"/>
        <v>14.437105297083285</v>
      </c>
      <c r="L44" s="6">
        <f>(24*60/PI()*D44*Cálculos!$P$20*(G44*SIN(E44)*SIN(Cálculos!$P$18)+COS(E44)*COS(Cálculos!$P$18)*SIN(G44)))*$K$1</f>
        <v>462.38504556549276</v>
      </c>
    </row>
    <row r="45" spans="1:12" x14ac:dyDescent="0.25">
      <c r="A45" s="1">
        <v>2</v>
      </c>
      <c r="B45" s="1">
        <v>11</v>
      </c>
      <c r="C45" s="1">
        <f t="shared" si="3"/>
        <v>42</v>
      </c>
      <c r="D45" s="15">
        <f t="shared" si="6"/>
        <v>1.0247442712397508</v>
      </c>
      <c r="E45" s="15">
        <f t="shared" si="7"/>
        <v>-0.2530214495566519</v>
      </c>
      <c r="F45" s="15">
        <f>+(-TAN(Cálculos!$P$18)*TAN(Cálculos!E45))</f>
        <v>-0.17825958685246929</v>
      </c>
      <c r="G45" s="15">
        <f>IF(F45&gt;1,0,IF(F45&lt;-1,PI(),ACOS(-TAN(Cálculos!$P$18)*TAN(Cálculos!E45))))</f>
        <v>1.7500137514360585</v>
      </c>
      <c r="H45" s="6">
        <f t="shared" si="8"/>
        <v>13.36912027295233</v>
      </c>
      <c r="I45" s="80">
        <f>+(SIN((-6)*2*PI()/360)-SIN(Cálculos!$P$18)*SIN(E45))/(COS(Cálculos!$P$18)*COS(E45))</f>
        <v>-0.30939750976558672</v>
      </c>
      <c r="J45" s="80">
        <f t="shared" si="4"/>
        <v>-0.30939750976558672</v>
      </c>
      <c r="K45" s="7">
        <f t="shared" si="5"/>
        <v>14.403056718983782</v>
      </c>
      <c r="L45" s="6">
        <f>(24*60/PI()*D45*Cálculos!$P$20*(G45*SIN(E45)*SIN(Cálculos!$P$18)+COS(E45)*COS(Cálculos!$P$18)*SIN(G45)))*$K$1</f>
        <v>460.36307685522786</v>
      </c>
    </row>
    <row r="46" spans="1:12" x14ac:dyDescent="0.25">
      <c r="A46" s="1">
        <v>2</v>
      </c>
      <c r="B46" s="1">
        <v>12</v>
      </c>
      <c r="C46" s="1">
        <f t="shared" si="3"/>
        <v>43</v>
      </c>
      <c r="D46" s="15">
        <f t="shared" si="6"/>
        <v>1.0243647696821025</v>
      </c>
      <c r="E46" s="15">
        <f t="shared" si="7"/>
        <v>-0.24745257494772704</v>
      </c>
      <c r="F46" s="15">
        <f>+(-TAN(Cálculos!$P$18)*TAN(Cálculos!E46))</f>
        <v>-0.17416943836387694</v>
      </c>
      <c r="G46" s="15">
        <f>IF(F46&gt;1,0,IF(F46&lt;-1,PI(),ACOS(-TAN(Cálculos!$P$18)*TAN(Cálculos!E46))))</f>
        <v>1.7458585787047003</v>
      </c>
      <c r="H46" s="6">
        <f t="shared" si="8"/>
        <v>13.337377091531705</v>
      </c>
      <c r="I46" s="80">
        <f>+(SIN((-6)*2*PI()/360)-SIN(Cálculos!$P$18)*SIN(E46))/(COS(Cálculos!$P$18)*COS(E46))</f>
        <v>-0.30512083534130585</v>
      </c>
      <c r="J46" s="80">
        <f t="shared" si="4"/>
        <v>-0.30512083534130585</v>
      </c>
      <c r="K46" s="7">
        <f t="shared" si="5"/>
        <v>14.368724506057932</v>
      </c>
      <c r="L46" s="6">
        <f>(24*60/PI()*D46*Cálculos!$P$20*(G46*SIN(E46)*SIN(Cálculos!$P$18)+COS(E46)*COS(Cálculos!$P$18)*SIN(G46)))*$K$1</f>
        <v>458.30571895902932</v>
      </c>
    </row>
    <row r="47" spans="1:12" x14ac:dyDescent="0.25">
      <c r="A47" s="1">
        <v>2</v>
      </c>
      <c r="B47" s="1">
        <v>13</v>
      </c>
      <c r="C47" s="1">
        <f t="shared" si="3"/>
        <v>44</v>
      </c>
      <c r="D47" s="15">
        <f t="shared" si="6"/>
        <v>1.0239780483173626</v>
      </c>
      <c r="E47" s="15">
        <f t="shared" si="7"/>
        <v>-0.24181037480038128</v>
      </c>
      <c r="F47" s="15">
        <f>+(-TAN(Cálculos!$P$18)*TAN(Cálculos!E47))</f>
        <v>-0.17003715392991423</v>
      </c>
      <c r="G47" s="15">
        <f>IF(F47&gt;1,0,IF(F47&lt;-1,PI(),ACOS(-TAN(Cálculos!$P$18)*TAN(Cálculos!E47))))</f>
        <v>1.7416636987751022</v>
      </c>
      <c r="H47" s="6">
        <f t="shared" si="8"/>
        <v>13.305330569461026</v>
      </c>
      <c r="I47" s="80">
        <f>+(SIN((-6)*2*PI()/360)-SIN(Cálculos!$P$18)*SIN(E47))/(COS(Cálculos!$P$18)*COS(E47))</f>
        <v>-0.30080423924954663</v>
      </c>
      <c r="J47" s="80">
        <f t="shared" si="4"/>
        <v>-0.30080423924954663</v>
      </c>
      <c r="K47" s="7">
        <f t="shared" si="5"/>
        <v>14.334121865504104</v>
      </c>
      <c r="L47" s="6">
        <f>(24*60/PI()*D47*Cálculos!$P$20*(G47*SIN(E47)*SIN(Cálculos!$P$18)+COS(E47)*COS(Cálculos!$P$18)*SIN(G47)))*$K$1</f>
        <v>456.21335930549174</v>
      </c>
    </row>
    <row r="48" spans="1:12" x14ac:dyDescent="0.25">
      <c r="A48" s="1">
        <v>2</v>
      </c>
      <c r="B48" s="1">
        <v>14</v>
      </c>
      <c r="C48" s="1">
        <f t="shared" si="3"/>
        <v>45</v>
      </c>
      <c r="D48" s="15">
        <f t="shared" si="6"/>
        <v>1.0235842217394178</v>
      </c>
      <c r="E48" s="15">
        <f t="shared" si="7"/>
        <v>-0.23609652102028686</v>
      </c>
      <c r="F48" s="15">
        <f>+(-TAN(Cálculos!$P$18)*TAN(Cálculos!E48))</f>
        <v>-0.16586409442341929</v>
      </c>
      <c r="G48" s="15">
        <f>IF(F48&gt;1,0,IF(F48&lt;-1,PI(),ACOS(-TAN(Cálculos!$P$18)*TAN(Cálculos!E48))))</f>
        <v>1.7374305050953454</v>
      </c>
      <c r="H48" s="6">
        <f t="shared" si="8"/>
        <v>13.272991351899488</v>
      </c>
      <c r="I48" s="80">
        <f>+(SIN((-6)*2*PI()/360)-SIN(Cálculos!$P$18)*SIN(E48))/(COS(Cálculos!$P$18)*COS(E48))</f>
        <v>-0.29644928601886339</v>
      </c>
      <c r="J48" s="80">
        <f t="shared" si="4"/>
        <v>-0.29644928601886339</v>
      </c>
      <c r="K48" s="7">
        <f t="shared" si="5"/>
        <v>14.299261769219445</v>
      </c>
      <c r="L48" s="6">
        <f>(24*60/PI()*D48*Cálculos!$P$20*(G48*SIN(E48)*SIN(Cálculos!$P$18)+COS(E48)*COS(Cálculos!$P$18)*SIN(G48)))*$K$1</f>
        <v>454.08640284721724</v>
      </c>
    </row>
    <row r="49" spans="1:12" x14ac:dyDescent="0.25">
      <c r="A49" s="1">
        <v>2</v>
      </c>
      <c r="B49" s="1">
        <v>15</v>
      </c>
      <c r="C49" s="1">
        <f t="shared" si="3"/>
        <v>46</v>
      </c>
      <c r="D49" s="15">
        <f t="shared" si="6"/>
        <v>1.0231834066475822</v>
      </c>
      <c r="E49" s="15">
        <f t="shared" si="7"/>
        <v>-0.23031270674563392</v>
      </c>
      <c r="F49" s="15">
        <f>+(-TAN(Cálculos!$P$18)*TAN(Cálculos!E49))</f>
        <v>-0.16165160732460149</v>
      </c>
      <c r="G49" s="15">
        <f>IF(F49&gt;1,0,IF(F49&lt;-1,PI(),ACOS(-TAN(Cálculos!$P$18)*TAN(Cálculos!E49))))</f>
        <v>1.7331603701253548</v>
      </c>
      <c r="H49" s="6">
        <f t="shared" si="8"/>
        <v>13.240369923668599</v>
      </c>
      <c r="I49" s="80">
        <f>+(SIN((-6)*2*PI()/360)-SIN(Cálculos!$P$18)*SIN(E49))/(COS(Cálculos!$P$18)*COS(E49))</f>
        <v>-0.29205752265002871</v>
      </c>
      <c r="J49" s="80">
        <f t="shared" si="4"/>
        <v>-0.29205752265002871</v>
      </c>
      <c r="K49" s="7">
        <f t="shared" si="5"/>
        <v>14.264156950246205</v>
      </c>
      <c r="L49" s="6">
        <f>(24*60/PI()*D49*Cálculos!$P$20*(G49*SIN(E49)*SIN(Cálculos!$P$18)+COS(E49)*COS(Cálculos!$P$18)*SIN(G49)))*$K$1</f>
        <v>451.92527236760685</v>
      </c>
    </row>
    <row r="50" spans="1:12" x14ac:dyDescent="0.25">
      <c r="A50" s="1">
        <v>2</v>
      </c>
      <c r="B50" s="1">
        <v>16</v>
      </c>
      <c r="C50" s="1">
        <f t="shared" si="3"/>
        <v>47</v>
      </c>
      <c r="D50" s="15">
        <f t="shared" si="6"/>
        <v>1.0227757218120181</v>
      </c>
      <c r="E50" s="15">
        <f t="shared" si="7"/>
        <v>-0.22446064584541689</v>
      </c>
      <c r="F50" s="15">
        <f>+(-TAN(Cálculos!$P$18)*TAN(Cálculos!E50))</f>
        <v>-0.15740102623093535</v>
      </c>
      <c r="G50" s="15">
        <f>IF(F50&gt;1,0,IF(F50&lt;-1,PI(),ACOS(-TAN(Cálculos!$P$18)*TAN(Cálculos!E50))))</f>
        <v>1.7288546449804572</v>
      </c>
      <c r="H50" s="6">
        <f t="shared" si="8"/>
        <v>13.207476606529132</v>
      </c>
      <c r="I50" s="80">
        <f>+(SIN((-6)*2*PI()/360)-SIN(Cálculos!$P$18)*SIN(E50))/(COS(Cálculos!$P$18)*COS(E50))</f>
        <v>-0.28763047797044911</v>
      </c>
      <c r="J50" s="80">
        <f t="shared" si="4"/>
        <v>-0.28763047797044911</v>
      </c>
      <c r="K50" s="7">
        <f t="shared" si="5"/>
        <v>14.228819900034193</v>
      </c>
      <c r="L50" s="6">
        <f>(24*60/PI()*D50*Cálculos!$P$20*(G50*SIN(E50)*SIN(Cálculos!$P$18)+COS(E50)*COS(Cálculos!$P$18)*SIN(G50)))*$K$1</f>
        <v>449.73040876754379</v>
      </c>
    </row>
    <row r="51" spans="1:12" x14ac:dyDescent="0.25">
      <c r="A51" s="1">
        <v>2</v>
      </c>
      <c r="B51" s="1">
        <v>17</v>
      </c>
      <c r="C51" s="1">
        <f t="shared" si="3"/>
        <v>48</v>
      </c>
      <c r="D51" s="15">
        <f t="shared" si="6"/>
        <v>1.0223612880385406</v>
      </c>
      <c r="E51" s="15">
        <f t="shared" si="7"/>
        <v>-0.21854207241157836</v>
      </c>
      <c r="F51" s="15">
        <f>+(-TAN(Cálculos!$P$18)*TAN(Cálculos!E51))</f>
        <v>-0.15311367043541413</v>
      </c>
      <c r="G51" s="15">
        <f>IF(F51&gt;1,0,IF(F51&lt;-1,PI(),ACOS(-TAN(Cálculos!$P$18)*TAN(Cálculos!E51))))</f>
        <v>1.7245146591573612</v>
      </c>
      <c r="H51" s="6">
        <f t="shared" si="8"/>
        <v>13.174321557087799</v>
      </c>
      <c r="I51" s="80">
        <f>+(SIN((-6)*2*PI()/360)-SIN(Cálculos!$P$18)*SIN(E51))/(COS(Cálculos!$P$18)*COS(E51))</f>
        <v>-0.28316966206671446</v>
      </c>
      <c r="J51" s="80">
        <f t="shared" si="4"/>
        <v>-0.28316966206671446</v>
      </c>
      <c r="K51" s="7">
        <f t="shared" si="5"/>
        <v>14.193262866487075</v>
      </c>
      <c r="L51" s="6">
        <f>(24*60/PI()*D51*Cálculos!$P$20*(G51*SIN(E51)*SIN(Cálculos!$P$18)+COS(E51)*COS(Cálculos!$P$18)*SIN(G51)))*$K$1</f>
        <v>447.5022713306725</v>
      </c>
    </row>
    <row r="52" spans="1:12" x14ac:dyDescent="0.25">
      <c r="A52" s="1">
        <v>2</v>
      </c>
      <c r="B52" s="1">
        <v>18</v>
      </c>
      <c r="C52" s="1">
        <f t="shared" si="3"/>
        <v>49</v>
      </c>
      <c r="D52" s="15">
        <f t="shared" si="6"/>
        <v>1.0219402281328214</v>
      </c>
      <c r="E52" s="15">
        <f t="shared" si="7"/>
        <v>-0.21255874024516014</v>
      </c>
      <c r="F52" s="15">
        <f>+(-TAN(Cálculos!$P$18)*TAN(Cálculos!E52))</f>
        <v>-0.14879084457197084</v>
      </c>
      <c r="G52" s="15">
        <f>IF(F52&gt;1,0,IF(F52&lt;-1,PI(),ACOS(-TAN(Cálculos!$P$18)*TAN(Cálculos!E52))))</f>
        <v>1.7201417203400147</v>
      </c>
      <c r="H52" s="6">
        <f t="shared" si="8"/>
        <v>13.140914765314077</v>
      </c>
      <c r="I52" s="80">
        <f>+(SIN((-6)*2*PI()/360)-SIN(Cálculos!$P$18)*SIN(E52))/(COS(Cálculos!$P$18)*COS(E52))</f>
        <v>-0.27867656579382571</v>
      </c>
      <c r="J52" s="80">
        <f t="shared" si="4"/>
        <v>-0.27867656579382571</v>
      </c>
      <c r="K52" s="7">
        <f t="shared" si="5"/>
        <v>14.157497852759741</v>
      </c>
      <c r="L52" s="6">
        <f>(24*60/PI()*D52*Cálculos!$P$20*(G52*SIN(E52)*SIN(Cálculos!$P$18)+COS(E52)*COS(Cálculos!$P$18)*SIN(G52)))*$K$1</f>
        <v>445.24133796602513</v>
      </c>
    </row>
    <row r="53" spans="1:12" x14ac:dyDescent="0.25">
      <c r="A53" s="1">
        <v>2</v>
      </c>
      <c r="B53" s="1">
        <v>19</v>
      </c>
      <c r="C53" s="1">
        <f t="shared" si="3"/>
        <v>50</v>
      </c>
      <c r="D53" s="15">
        <f t="shared" si="6"/>
        <v>1.0215126668639976</v>
      </c>
      <c r="E53" s="15">
        <f t="shared" si="7"/>
        <v>-0.2065124223366139</v>
      </c>
      <c r="F53" s="15">
        <f>+(-TAN(Cálculos!$P$18)*TAN(Cálculos!E53))</f>
        <v>-0.14443383832674445</v>
      </c>
      <c r="G53" s="15">
        <f>IF(F53&gt;1,0,IF(F53&lt;-1,PI(),ACOS(-TAN(Cálculos!$P$18)*TAN(Cálculos!E53))))</f>
        <v>1.715737114282708</v>
      </c>
      <c r="H53" s="6">
        <f t="shared" si="8"/>
        <v>13.107266053647221</v>
      </c>
      <c r="I53" s="80">
        <f>+(SIN((-6)*2*PI()/360)-SIN(Cálculos!$P$18)*SIN(E53))/(COS(Cálculos!$P$18)*COS(E53))</f>
        <v>-0.27415266035948738</v>
      </c>
      <c r="J53" s="80">
        <f t="shared" si="4"/>
        <v>-0.27415266035948738</v>
      </c>
      <c r="K53" s="7">
        <f t="shared" si="5"/>
        <v>14.121536616773556</v>
      </c>
      <c r="L53" s="6">
        <f>(24*60/PI()*D53*Cálculos!$P$20*(G53*SIN(E53)*SIN(Cálculos!$P$18)+COS(E53)*COS(Cálculos!$P$18)*SIN(G53)))*$K$1</f>
        <v>442.94810542679323</v>
      </c>
    </row>
    <row r="54" spans="1:12" x14ac:dyDescent="0.25">
      <c r="A54" s="1">
        <v>2</v>
      </c>
      <c r="B54" s="1">
        <v>20</v>
      </c>
      <c r="C54" s="1">
        <f t="shared" si="3"/>
        <v>51</v>
      </c>
      <c r="D54" s="15">
        <f t="shared" si="6"/>
        <v>1.0210787309277003</v>
      </c>
      <c r="E54" s="15">
        <f t="shared" si="7"/>
        <v>-0.20040491034042626</v>
      </c>
      <c r="F54" s="15">
        <f>+(-TAN(Cálculos!$P$18)*TAN(Cálculos!E54))</f>
        <v>-0.14004392621374759</v>
      </c>
      <c r="G54" s="15">
        <f>IF(F54&gt;1,0,IF(F54&lt;-1,PI(),ACOS(-TAN(Cálculos!$P$18)*TAN(Cálculos!E54))))</f>
        <v>1.7113021047677188</v>
      </c>
      <c r="H54" s="6">
        <f t="shared" si="8"/>
        <v>13.073385076672656</v>
      </c>
      <c r="I54" s="80">
        <f>+(SIN((-6)*2*PI()/360)-SIN(Cálculos!$P$18)*SIN(E54))/(COS(Cálculos!$P$18)*COS(E54))</f>
        <v>-0.26959939698171775</v>
      </c>
      <c r="J54" s="80">
        <f t="shared" si="4"/>
        <v>-0.26959939698171775</v>
      </c>
      <c r="K54" s="7">
        <f t="shared" si="5"/>
        <v>14.085390671416141</v>
      </c>
      <c r="L54" s="6">
        <f>(24*60/PI()*D54*Cálculos!$P$20*(G54*SIN(E54)*SIN(Cálculos!$P$18)+COS(E54)*COS(Cálculos!$P$18)*SIN(G54)))*$K$1</f>
        <v>440.623089504098</v>
      </c>
    </row>
    <row r="55" spans="1:12" x14ac:dyDescent="0.25">
      <c r="A55" s="1">
        <v>2</v>
      </c>
      <c r="B55" s="1">
        <v>21</v>
      </c>
      <c r="C55" s="1">
        <f t="shared" si="3"/>
        <v>52</v>
      </c>
      <c r="D55" s="15">
        <f t="shared" si="6"/>
        <v>1.0206385489085132</v>
      </c>
      <c r="E55" s="15">
        <f t="shared" si="7"/>
        <v>-0.19423801404421251</v>
      </c>
      <c r="F55" s="15">
        <f>+(-TAN(Cálculos!$P$18)*TAN(Cálculos!E55))</f>
        <v>-0.1356223674133839</v>
      </c>
      <c r="G55" s="15">
        <f>IF(F55&gt;1,0,IF(F55&lt;-1,PI(),ACOS(-TAN(Cálculos!$P$18)*TAN(Cálculos!E55))))</f>
        <v>1.7068379336347399</v>
      </c>
      <c r="H55" s="6">
        <f t="shared" si="8"/>
        <v>13.039281321346813</v>
      </c>
      <c r="I55" s="80">
        <f>+(SIN((-6)*2*PI()/360)-SIN(Cálculos!$P$18)*SIN(E55))/(COS(Cálculos!$P$18)*COS(E55))</f>
        <v>-0.2650182066179006</v>
      </c>
      <c r="J55" s="80">
        <f t="shared" si="4"/>
        <v>-0.2650182066179006</v>
      </c>
      <c r="K55" s="7">
        <f t="shared" si="5"/>
        <v>14.049071285392335</v>
      </c>
      <c r="L55" s="6">
        <f>(24*60/PI()*D55*Cálculos!$P$20*(G55*SIN(E55)*SIN(Cálculos!$P$18)+COS(E55)*COS(Cálculos!$P$18)*SIN(G55)))*$K$1</f>
        <v>438.2668251946742</v>
      </c>
    </row>
    <row r="56" spans="1:12" x14ac:dyDescent="0.25">
      <c r="A56" s="1">
        <v>2</v>
      </c>
      <c r="B56" s="1">
        <v>22</v>
      </c>
      <c r="C56" s="1">
        <f t="shared" si="3"/>
        <v>53</v>
      </c>
      <c r="D56" s="15">
        <f t="shared" si="6"/>
        <v>1.020192251241868</v>
      </c>
      <c r="E56" s="15">
        <f t="shared" si="7"/>
        <v>-0.18801356083243781</v>
      </c>
      <c r="F56" s="15">
        <f>+(-TAN(Cálculos!$P$18)*TAN(Cálculos!E56))</f>
        <v>-0.13117040567216642</v>
      </c>
      <c r="G56" s="15">
        <f>IF(F56&gt;1,0,IF(F56&lt;-1,PI(),ACOS(-TAN(Cálculos!$P$18)*TAN(Cálculos!E56))))</f>
        <v>1.702345820879291</v>
      </c>
      <c r="H56" s="6">
        <f t="shared" si="8"/>
        <v>13.004964107748931</v>
      </c>
      <c r="I56" s="80">
        <f>+(SIN((-6)*2*PI()/360)-SIN(Cálculos!$P$18)*SIN(E56))/(COS(Cálculos!$P$18)*COS(E56))</f>
        <v>-0.26041049976329411</v>
      </c>
      <c r="J56" s="80">
        <f t="shared" si="4"/>
        <v>-0.26041049976329411</v>
      </c>
      <c r="K56" s="7">
        <f t="shared" si="5"/>
        <v>14.012589484693065</v>
      </c>
      <c r="L56" s="6">
        <f>(24*60/PI()*D56*Cálculos!$P$20*(G56*SIN(E56)*SIN(Cálculos!$P$18)+COS(E56)*COS(Cálculos!$P$18)*SIN(G56)))*$K$1</f>
        <v>435.87986684143982</v>
      </c>
    </row>
    <row r="57" spans="1:12" x14ac:dyDescent="0.25">
      <c r="A57" s="1">
        <v>2</v>
      </c>
      <c r="B57" s="1">
        <v>23</v>
      </c>
      <c r="C57" s="1">
        <f t="shared" si="3"/>
        <v>54</v>
      </c>
      <c r="D57" s="15">
        <f t="shared" si="6"/>
        <v>1.0197399701753953</v>
      </c>
      <c r="E57" s="15">
        <f t="shared" si="7"/>
        <v>-0.18173339514492348</v>
      </c>
      <c r="F57" s="15">
        <f>+(-TAN(Cálculos!$P$18)*TAN(Cálculos!E57))</f>
        <v>-0.12668926926190219</v>
      </c>
      <c r="G57" s="15">
        <f>IF(F57&gt;1,0,IF(F57&lt;-1,PI(),ACOS(-TAN(Cálculos!$P$18)*TAN(Cálculos!E57))))</f>
        <v>1.697826964817291</v>
      </c>
      <c r="H57" s="6">
        <f t="shared" si="8"/>
        <v>12.970442590338305</v>
      </c>
      <c r="I57" s="80">
        <f>+(SIN((-6)*2*PI()/360)-SIN(Cálculos!$P$18)*SIN(E57))/(COS(Cálculos!$P$18)*COS(E57))</f>
        <v>-0.25577766631691573</v>
      </c>
      <c r="J57" s="80">
        <f t="shared" si="4"/>
        <v>-0.25577766631691573</v>
      </c>
      <c r="K57" s="7">
        <f t="shared" si="5"/>
        <v>13.975956054649151</v>
      </c>
      <c r="L57" s="6">
        <f>(24*60/PI()*D57*Cálculos!$P$20*(G57*SIN(E57)*SIN(Cálculos!$P$18)+COS(E57)*COS(Cálculos!$P$18)*SIN(G57)))*$K$1</f>
        <v>433.46278824599813</v>
      </c>
    </row>
    <row r="58" spans="1:12" x14ac:dyDescent="0.25">
      <c r="A58" s="1">
        <v>2</v>
      </c>
      <c r="B58" s="1">
        <v>24</v>
      </c>
      <c r="C58" s="1">
        <f t="shared" si="3"/>
        <v>55</v>
      </c>
      <c r="D58" s="15">
        <f t="shared" si="6"/>
        <v>1.0192818397297361</v>
      </c>
      <c r="E58" s="15">
        <f t="shared" si="7"/>
        <v>-0.1753993779302998</v>
      </c>
      <c r="F58" s="15">
        <f>+(-TAN(Cálculos!$P$18)*TAN(Cálculos!E58))</f>
        <v>-0.1221801709965339</v>
      </c>
      <c r="G58" s="15">
        <f>IF(F58&gt;1,0,IF(F58&lt;-1,PI(),ACOS(-TAN(Cálculos!$P$18)*TAN(Cálculos!E58))))</f>
        <v>1.6932825423129578</v>
      </c>
      <c r="H58" s="6">
        <f t="shared" si="8"/>
        <v>12.935725759695295</v>
      </c>
      <c r="I58" s="80">
        <f>+(SIN((-6)*2*PI()/360)-SIN(Cálculos!$P$18)*SIN(E58))/(COS(Cálculos!$P$18)*COS(E58))</f>
        <v>-0.25112107551263657</v>
      </c>
      <c r="J58" s="80">
        <f t="shared" si="4"/>
        <v>-0.25112107551263657</v>
      </c>
      <c r="K58" s="7">
        <f t="shared" si="5"/>
        <v>13.939181542537531</v>
      </c>
      <c r="L58" s="6">
        <f>(24*60/PI()*D58*Cálculos!$P$20*(G58*SIN(E58)*SIN(Cálculos!$P$18)+COS(E58)*COS(Cálculos!$P$18)*SIN(G58)))*$K$1</f>
        <v>431.01618275218573</v>
      </c>
    </row>
    <row r="59" spans="1:12" x14ac:dyDescent="0.25">
      <c r="A59" s="1">
        <v>2</v>
      </c>
      <c r="B59" s="1">
        <v>25</v>
      </c>
      <c r="C59" s="1">
        <f t="shared" si="3"/>
        <v>56</v>
      </c>
      <c r="D59" s="15">
        <f t="shared" si="6"/>
        <v>1.018817995658829</v>
      </c>
      <c r="E59" s="15">
        <f t="shared" si="7"/>
        <v>-0.16901338609456681</v>
      </c>
      <c r="F59" s="15">
        <f>+(-TAN(Cálculos!$P$18)*TAN(Cálculos!E59))</f>
        <v>-0.11764430830476358</v>
      </c>
      <c r="G59" s="15">
        <f>IF(F59&gt;1,0,IF(F59&lt;-1,PI(),ACOS(-TAN(Cálculos!$P$18)*TAN(Cálculos!E59))))</f>
        <v>1.6887137090672031</v>
      </c>
      <c r="H59" s="6">
        <f t="shared" si="8"/>
        <v>12.900822444724524</v>
      </c>
      <c r="I59" s="80">
        <f>+(SIN((-6)*2*PI()/360)-SIN(Cálculos!$P$18)*SIN(E59))/(COS(Cálculos!$P$18)*COS(E59))</f>
        <v>-0.2464420759132484</v>
      </c>
      <c r="J59" s="80">
        <f t="shared" si="4"/>
        <v>-0.2464420759132484</v>
      </c>
      <c r="K59" s="7">
        <f t="shared" si="5"/>
        <v>13.902276260707708</v>
      </c>
      <c r="L59" s="6">
        <f>(24*60/PI()*D59*Cálculos!$P$20*(G59*SIN(E59)*SIN(Cálculos!$P$18)+COS(E59)*COS(Cálculos!$P$18)*SIN(G59)))*$K$1</f>
        <v>428.54066329985648</v>
      </c>
    </row>
    <row r="60" spans="1:12" x14ac:dyDescent="0.25">
      <c r="A60" s="1">
        <v>2</v>
      </c>
      <c r="B60" s="1">
        <v>26</v>
      </c>
      <c r="C60" s="1">
        <f t="shared" si="3"/>
        <v>57</v>
      </c>
      <c r="D60" s="15">
        <f t="shared" si="6"/>
        <v>1.0183485754096824</v>
      </c>
      <c r="E60" s="15">
        <f t="shared" si="7"/>
        <v>-0.16257731194492642</v>
      </c>
      <c r="F60" s="15">
        <f>+(-TAN(Cálculos!$P$18)*TAN(Cálculos!E60))</f>
        <v>-0.11308286335652777</v>
      </c>
      <c r="G60" s="15">
        <f>IF(F60&gt;1,0,IF(F60&lt;-1,PI(),ACOS(-TAN(Cálculos!$P$18)*TAN(Cálculos!E60))))</f>
        <v>1.6841215999636951</v>
      </c>
      <c r="H60" s="6">
        <f t="shared" si="8"/>
        <v>12.865741315298573</v>
      </c>
      <c r="I60" s="80">
        <f>+(SIN((-6)*2*PI()/360)-SIN(Cálculos!$P$18)*SIN(E60))/(COS(Cálculos!$P$18)*COS(E60))</f>
        <v>-0.24174199546520483</v>
      </c>
      <c r="J60" s="80">
        <f t="shared" si="4"/>
        <v>-0.24174199546520483</v>
      </c>
      <c r="K60" s="7">
        <f t="shared" si="5"/>
        <v>13.865250290197077</v>
      </c>
      <c r="L60" s="6">
        <f>(24*60/PI()*D60*Cálculos!$P$20*(G60*SIN(E60)*SIN(Cálculos!$P$18)+COS(E60)*COS(Cálculos!$P$18)*SIN(G60)))*$K$1</f>
        <v>426.03686244817004</v>
      </c>
    </row>
    <row r="61" spans="1:12" x14ac:dyDescent="0.25">
      <c r="A61" s="1">
        <v>2</v>
      </c>
      <c r="B61" s="1">
        <v>27</v>
      </c>
      <c r="C61" s="1">
        <f t="shared" si="3"/>
        <v>58</v>
      </c>
      <c r="D61" s="15">
        <f t="shared" si="6"/>
        <v>1.0178737180816473</v>
      </c>
      <c r="E61" s="15">
        <f t="shared" si="7"/>
        <v>-0.1560930626290509</v>
      </c>
      <c r="F61" s="15">
        <f>+(-TAN(Cálculos!$P$18)*TAN(Cálculos!E61))</f>
        <v>-0.10849700324134767</v>
      </c>
      <c r="G61" s="15">
        <f>IF(F61&gt;1,0,IF(F61&lt;-1,PI(),ACOS(-TAN(Cálculos!$P$18)*TAN(Cálculos!E61))))</f>
        <v>1.6795073294697969</v>
      </c>
      <c r="H61" s="6">
        <f t="shared" si="8"/>
        <v>12.830490885320959</v>
      </c>
      <c r="I61" s="80">
        <f>+(SIN((-6)*2*PI()/360)-SIN(Cálculos!$P$18)*SIN(E61))/(COS(Cálculos!$P$18)*COS(E61))</f>
        <v>-0.23702214161169105</v>
      </c>
      <c r="J61" s="80">
        <f t="shared" si="4"/>
        <v>-0.23702214161169105</v>
      </c>
      <c r="K61" s="7">
        <f t="shared" si="5"/>
        <v>13.82811348480419</v>
      </c>
      <c r="L61" s="6">
        <f>(24*60/PI()*D61*Cálculos!$P$20*(G61*SIN(E61)*SIN(Cálculos!$P$18)+COS(E61)*COS(Cálculos!$P$18)*SIN(G61)))*$K$1</f>
        <v>423.50543236773387</v>
      </c>
    </row>
    <row r="62" spans="1:12" x14ac:dyDescent="0.25">
      <c r="A62" s="1">
        <v>2</v>
      </c>
      <c r="B62" s="1">
        <v>28</v>
      </c>
      <c r="C62" s="1">
        <f t="shared" si="3"/>
        <v>59</v>
      </c>
      <c r="D62" s="15">
        <f t="shared" si="6"/>
        <v>1.0173935643851983</v>
      </c>
      <c r="E62" s="15">
        <f t="shared" si="7"/>
        <v>-0.14956255956995423</v>
      </c>
      <c r="F62" s="15">
        <f>+(-TAN(Cálculos!$P$18)*TAN(Cálculos!E62))</f>
        <v>-0.103887880196539</v>
      </c>
      <c r="G62" s="15">
        <f>IF(F62&gt;1,0,IF(F62&lt;-1,PI(),ACOS(-TAN(Cálculos!$P$18)*TAN(Cálculos!E62))))</f>
        <v>1.6748719920896036</v>
      </c>
      <c r="H62" s="6">
        <f t="shared" si="8"/>
        <v>12.795079516187052</v>
      </c>
      <c r="I62" s="80">
        <f>+(SIN((-6)*2*PI()/360)-SIN(Cálculos!$P$18)*SIN(E62))/(COS(Cálculos!$P$18)*COS(E62))</f>
        <v>-0.23228380146163563</v>
      </c>
      <c r="J62" s="80">
        <f t="shared" si="4"/>
        <v>-0.23228380146163563</v>
      </c>
      <c r="K62" s="7">
        <f t="shared" si="5"/>
        <v>13.790875475589976</v>
      </c>
      <c r="L62" s="6">
        <f>(24*60/PI()*D62*Cálculos!$P$20*(G62*SIN(E62)*SIN(Cálculos!$P$18)+COS(E62)*COS(Cálculos!$P$18)*SIN(G62)))*$K$1</f>
        <v>420.94704480103212</v>
      </c>
    </row>
    <row r="63" spans="1:12" x14ac:dyDescent="0.25">
      <c r="A63" s="1">
        <v>3</v>
      </c>
      <c r="B63" s="1">
        <v>1</v>
      </c>
      <c r="C63" s="1">
        <f t="shared" si="3"/>
        <v>60</v>
      </c>
      <c r="D63" s="15">
        <f t="shared" si="6"/>
        <v>1.0169082566002381</v>
      </c>
      <c r="E63" s="15">
        <f t="shared" si="7"/>
        <v>-0.14298773789663263</v>
      </c>
      <c r="F63" s="15">
        <f>+(-TAN(Cálculos!$P$18)*TAN(Cálculos!E63))</f>
        <v>-9.925663188323508E-2</v>
      </c>
      <c r="G63" s="15">
        <f>IF(F63&gt;1,0,IF(F63&lt;-1,PI(),ACOS(-TAN(Cálculos!$P$18)*TAN(Cálculos!E63))))</f>
        <v>1.6702166628663484</v>
      </c>
      <c r="H63" s="6">
        <f t="shared" si="8"/>
        <v>12.759515420622193</v>
      </c>
      <c r="I63" s="80">
        <f>+(SIN((-6)*2*PI()/360)-SIN(Cálculos!$P$18)*SIN(E63))/(COS(Cálculos!$P$18)*COS(E63))</f>
        <v>-0.22752824201225089</v>
      </c>
      <c r="J63" s="80">
        <f t="shared" si="4"/>
        <v>-0.22752824201225089</v>
      </c>
      <c r="K63" s="7">
        <f t="shared" si="5"/>
        <v>13.753545675777602</v>
      </c>
      <c r="L63" s="6">
        <f>(24*60/PI()*D63*Cálculos!$P$20*(G63*SIN(E63)*SIN(Cálculos!$P$18)+COS(E63)*COS(Cálculos!$P$18)*SIN(G63)))*$K$1</f>
        <v>418.36239099065961</v>
      </c>
    </row>
    <row r="64" spans="1:12" x14ac:dyDescent="0.25">
      <c r="A64" s="1">
        <v>3</v>
      </c>
      <c r="B64" s="1">
        <v>2</v>
      </c>
      <c r="C64" s="1">
        <f t="shared" si="3"/>
        <v>61</v>
      </c>
      <c r="D64" s="15">
        <f t="shared" si="6"/>
        <v>1.0164179385339369</v>
      </c>
      <c r="E64" s="15">
        <f t="shared" si="7"/>
        <v>-0.13637054587064404</v>
      </c>
      <c r="F64" s="15">
        <f>+(-TAN(Cálculos!$P$18)*TAN(Cálculos!E64))</f>
        <v>-9.4604381708154869E-2</v>
      </c>
      <c r="G64" s="15">
        <f>IF(F64&gt;1,0,IF(F64&lt;-1,PI(),ACOS(-TAN(Cálculos!$P$18)*TAN(Cálculos!E64))))</f>
        <v>1.6655423979314887</v>
      </c>
      <c r="H64" s="6">
        <f t="shared" si="8"/>
        <v>12.723806666876397</v>
      </c>
      <c r="I64" s="80">
        <f>+(SIN((-6)*2*PI()/360)-SIN(Cálculos!$P$18)*SIN(E64))/(COS(Cálculos!$P$18)*COS(E64))</f>
        <v>-0.22275671042266607</v>
      </c>
      <c r="J64" s="80">
        <f t="shared" si="4"/>
        <v>-0.22275671042266607</v>
      </c>
      <c r="K64" s="7">
        <f t="shared" si="5"/>
        <v>13.716133286022561</v>
      </c>
      <c r="L64" s="6">
        <f>(24*60/PI()*D64*Cálculos!$P$20*(G64*SIN(E64)*SIN(Cálculos!$P$18)+COS(E64)*COS(Cálculos!$P$18)*SIN(G64)))*$K$1</f>
        <v>415.75218157496977</v>
      </c>
    </row>
    <row r="65" spans="1:12" x14ac:dyDescent="0.25">
      <c r="A65" s="1">
        <v>3</v>
      </c>
      <c r="B65" s="1">
        <v>3</v>
      </c>
      <c r="C65" s="1">
        <f t="shared" si="3"/>
        <v>62</v>
      </c>
      <c r="D65" s="15">
        <f t="shared" si="6"/>
        <v>1.0159227554781203</v>
      </c>
      <c r="E65" s="15">
        <f t="shared" si="7"/>
        <v>-0.12971294430879665</v>
      </c>
      <c r="F65" s="15">
        <f>+(-TAN(Cálculos!$P$18)*TAN(Cálculos!E65))</f>
        <v>-8.9932239189029331E-2</v>
      </c>
      <c r="G65" s="15">
        <f>IF(F65&gt;1,0,IF(F65&lt;-1,PI(),ACOS(-TAN(Cálculos!$P$18)*TAN(Cálculos!E65))))</f>
        <v>1.660850235097834</v>
      </c>
      <c r="H65" s="6">
        <f t="shared" si="8"/>
        <v>12.687961183255526</v>
      </c>
      <c r="I65" s="80">
        <f>+(SIN((-6)*2*PI()/360)-SIN(Cálculos!$P$18)*SIN(E65))/(COS(Cálculos!$P$18)*COS(E65))</f>
        <v>-0.21797043433620758</v>
      </c>
      <c r="J65" s="80">
        <f t="shared" si="4"/>
        <v>-0.21797043433620758</v>
      </c>
      <c r="K65" s="7">
        <f t="shared" si="5"/>
        <v>13.678647300025444</v>
      </c>
      <c r="L65" s="6">
        <f>(24*60/PI()*D65*Cálculos!$P$20*(G65*SIN(E65)*SIN(Cálculos!$P$18)+COS(E65)*COS(Cálculos!$P$18)*SIN(G65)))*$K$1</f>
        <v>413.11714645083202</v>
      </c>
    </row>
    <row r="66" spans="1:12" x14ac:dyDescent="0.25">
      <c r="A66" s="1">
        <v>3</v>
      </c>
      <c r="B66" s="1">
        <v>4</v>
      </c>
      <c r="C66" s="1">
        <f t="shared" si="3"/>
        <v>63</v>
      </c>
      <c r="D66" s="15">
        <f t="shared" si="6"/>
        <v>1.015422854166214</v>
      </c>
      <c r="E66" s="15">
        <f t="shared" si="7"/>
        <v>-0.12301690600211586</v>
      </c>
      <c r="F66" s="15">
        <f>+(-TAN(Cálculos!$P$18)*TAN(Cálculos!E66))</f>
        <v>-8.5241300361588251E-2</v>
      </c>
      <c r="G66" s="15">
        <f>IF(F66&gt;1,0,IF(F66&lt;-1,PI(),ACOS(-TAN(Cálculos!$P$18)*TAN(Cálculos!E66))))</f>
        <v>1.6561411944941271</v>
      </c>
      <c r="H66" s="6">
        <f t="shared" si="8"/>
        <v>12.651986762969106</v>
      </c>
      <c r="I66" s="80">
        <f>+(SIN((-6)*2*PI()/360)-SIN(Cálculos!$P$18)*SIN(E66))/(COS(Cálculos!$P$18)*COS(E66))</f>
        <v>-0.21317062224887301</v>
      </c>
      <c r="J66" s="80">
        <f t="shared" si="4"/>
        <v>-0.21317062224887301</v>
      </c>
      <c r="K66" s="7">
        <f t="shared" si="5"/>
        <v>13.641096510460713</v>
      </c>
      <c r="L66" s="6">
        <f>(24*60/PI()*D66*Cálculos!$P$20*(G66*SIN(E66)*SIN(Cálculos!$P$18)+COS(E66)*COS(Cálculos!$P$18)*SIN(G66)))*$K$1</f>
        <v>410.45803460328636</v>
      </c>
    </row>
    <row r="67" spans="1:12" x14ac:dyDescent="0.25">
      <c r="A67" s="1">
        <v>3</v>
      </c>
      <c r="B67" s="1">
        <v>5</v>
      </c>
      <c r="C67" s="1">
        <f t="shared" si="3"/>
        <v>64</v>
      </c>
      <c r="D67" s="15">
        <f t="shared" si="6"/>
        <v>1.0149183827297661</v>
      </c>
      <c r="E67" s="15">
        <f t="shared" si="7"/>
        <v>-0.11628441513126445</v>
      </c>
      <c r="F67" s="15">
        <f>+(-TAN(Cálculos!$P$18)*TAN(Cálculos!E67))</f>
        <v>-8.0532648226005643E-2</v>
      </c>
      <c r="G67" s="15">
        <f>IF(F67&gt;1,0,IF(F67&lt;-1,PI(),ACOS(-TAN(Cálculos!$P$18)*TAN(Cálculos!E67))))</f>
        <v>1.6514162792385554</v>
      </c>
      <c r="H67" s="6">
        <f t="shared" si="8"/>
        <v>12.615891069275609</v>
      </c>
      <c r="I67" s="80">
        <f>+(SIN((-6)*2*PI()/360)-SIN(Cálculos!$P$18)*SIN(E67))/(COS(Cálculos!$P$18)*COS(E67))</f>
        <v>-0.20835846392155183</v>
      </c>
      <c r="J67" s="80">
        <f t="shared" si="4"/>
        <v>-0.20835846392155183</v>
      </c>
      <c r="K67" s="7">
        <f t="shared" si="5"/>
        <v>13.603489515195811</v>
      </c>
      <c r="L67" s="6">
        <f>(24*60/PI()*D67*Cálculos!$P$20*(G67*SIN(E67)*SIN(Cálculos!$P$18)+COS(E67)*COS(Cálculos!$P$18)*SIN(G67)))*$K$1</f>
        <v>407.77561390197582</v>
      </c>
    </row>
    <row r="68" spans="1:12" x14ac:dyDescent="0.25">
      <c r="A68" s="1">
        <v>3</v>
      </c>
      <c r="B68" s="1">
        <v>6</v>
      </c>
      <c r="C68" s="1">
        <f t="shared" si="3"/>
        <v>65</v>
      </c>
      <c r="D68" s="15">
        <f t="shared" si="6"/>
        <v>1.0144094906545502</v>
      </c>
      <c r="E68" s="15">
        <f t="shared" si="7"/>
        <v>-0.10951746667858643</v>
      </c>
      <c r="F68" s="15">
        <f>+(-TAN(Cálculos!$P$18)*TAN(Cálculos!E68))</f>
        <v>-7.5807353230697719E-2</v>
      </c>
      <c r="G68" s="15">
        <f>IF(F68&gt;1,0,IF(F68&lt;-1,PI(),ACOS(-TAN(Cálculos!$P$18)*TAN(Cálculos!E68))))</f>
        <v>1.6466764761487207</v>
      </c>
      <c r="H68" s="6">
        <f t="shared" si="8"/>
        <v>12.579681640906195</v>
      </c>
      <c r="I68" s="80">
        <f>+(SIN((-6)*2*PI()/360)-SIN(Cálculos!$P$18)*SIN(E68))/(COS(Cálculos!$P$18)*COS(E68))</f>
        <v>-0.20353513083354877</v>
      </c>
      <c r="J68" s="80">
        <f t="shared" si="4"/>
        <v>-0.20353513083354877</v>
      </c>
      <c r="K68" s="7">
        <f t="shared" si="5"/>
        <v>13.565834723775746</v>
      </c>
      <c r="L68" s="6">
        <f>(24*60/PI()*D68*Cálculos!$P$20*(G68*SIN(E68)*SIN(Cálculos!$P$18)+COS(E68)*COS(Cálculos!$P$18)*SIN(G68)))*$K$1</f>
        <v>405.07067086432772</v>
      </c>
    </row>
    <row r="69" spans="1:12" x14ac:dyDescent="0.25">
      <c r="A69" s="1">
        <v>3</v>
      </c>
      <c r="B69" s="1">
        <v>7</v>
      </c>
      <c r="C69" s="1">
        <f t="shared" ref="C69:C132" si="9">IF(A69&gt;=3,DATE(,A69,B69)-1,DATE(,A69,B69))</f>
        <v>66</v>
      </c>
      <c r="D69" s="15">
        <f t="shared" si="6"/>
        <v>1.013896328736271</v>
      </c>
      <c r="E69" s="15">
        <f t="shared" si="7"/>
        <v>-0.10271806583695095</v>
      </c>
      <c r="F69" s="15">
        <f>+(-TAN(Cálculos!$P$18)*TAN(Cálculos!E69))</f>
        <v>-7.1066473791372944E-2</v>
      </c>
      <c r="G69" s="15">
        <f>IF(F69&gt;1,0,IF(F69&lt;-1,PI(),ACOS(-TAN(Cálculos!$P$18)*TAN(Cálculos!E69))))</f>
        <v>1.6419227564856624</v>
      </c>
      <c r="H69" s="6">
        <f t="shared" si="8"/>
        <v>12.54336589774865</v>
      </c>
      <c r="I69" s="80">
        <f>+(SIN((-6)*2*PI()/360)-SIN(Cálculos!$P$18)*SIN(E69))/(COS(Cálculos!$P$18)*COS(E69))</f>
        <v>-0.19870177667498387</v>
      </c>
      <c r="J69" s="80">
        <f t="shared" ref="J69:J132" si="10">IF(I69&gt;1,1,IF(I69&lt;-1,-1,I69))</f>
        <v>-0.19870177667498387</v>
      </c>
      <c r="K69" s="7">
        <f t="shared" ref="K69:K132" si="11">2/15*ACOS(J69)*360/(2*PI())</f>
        <v>13.528140364149348</v>
      </c>
      <c r="L69" s="6">
        <f>(24*60/PI()*D69*Cálculos!$P$20*(G69*SIN(E69)*SIN(Cálculos!$P$18)+COS(E69)*COS(Cálculos!$P$18)*SIN(G69)))*$K$1</f>
        <v>402.34401038554938</v>
      </c>
    </row>
    <row r="70" spans="1:12" x14ac:dyDescent="0.25">
      <c r="A70" s="1">
        <v>3</v>
      </c>
      <c r="B70" s="1">
        <v>8</v>
      </c>
      <c r="C70" s="1">
        <f t="shared" si="9"/>
        <v>67</v>
      </c>
      <c r="D70" s="15">
        <f t="shared" si="6"/>
        <v>1.0133790490358798</v>
      </c>
      <c r="E70" s="15">
        <f t="shared" si="7"/>
        <v>-9.588822741557064E-2</v>
      </c>
      <c r="F70" s="15">
        <f>+(-TAN(Cálculos!$P$18)*TAN(Cálculos!E70))</f>
        <v>-6.631105684323868E-2</v>
      </c>
      <c r="G70" s="15">
        <f>IF(F70&gt;1,0,IF(F70&lt;-1,PI(),ACOS(-TAN(Cálculos!$P$18)*TAN(Cálculos!E70))))</f>
        <v>1.6371560767295918</v>
      </c>
      <c r="H70" s="6">
        <f t="shared" si="8"/>
        <v>12.506951146773543</v>
      </c>
      <c r="I70" s="80">
        <f>+(SIN((-6)*2*PI()/360)-SIN(Cálculos!$P$18)*SIN(E70))/(COS(Cálculos!$P$18)*COS(E70))</f>
        <v>-0.19385953787565879</v>
      </c>
      <c r="J70" s="80">
        <f t="shared" si="10"/>
        <v>-0.19385953787565879</v>
      </c>
      <c r="K70" s="7">
        <f t="shared" si="11"/>
        <v>13.490414489614192</v>
      </c>
      <c r="L70" s="6">
        <f>(24*60/PI()*D70*Cálculos!$P$20*(G70*SIN(E70)*SIN(Cálculos!$P$18)+COS(E70)*COS(Cálculos!$P$18)*SIN(G70)))*$K$1</f>
        <v>399.59645543559549</v>
      </c>
    </row>
    <row r="71" spans="1:12" x14ac:dyDescent="0.25">
      <c r="A71" s="1">
        <v>3</v>
      </c>
      <c r="B71" s="1">
        <v>9</v>
      </c>
      <c r="C71" s="1">
        <f t="shared" si="9"/>
        <v>68</v>
      </c>
      <c r="D71" s="15">
        <f t="shared" si="6"/>
        <v>1.012857804834516</v>
      </c>
      <c r="E71" s="15">
        <f t="shared" si="7"/>
        <v>-8.9029975242969572E-2</v>
      </c>
      <c r="F71" s="15">
        <f>+(-TAN(Cálculos!$P$18)*TAN(Cálculos!E71))</f>
        <v>-6.1542138424277013E-2</v>
      </c>
      <c r="G71" s="15">
        <f>IF(F71&gt;1,0,IF(F71&lt;-1,PI(),ACOS(-TAN(Cálculos!$P$18)*TAN(Cálculos!E71))))</f>
        <v>1.6323773793850562</v>
      </c>
      <c r="H71" s="6">
        <f t="shared" si="8"/>
        <v>12.470444588185243</v>
      </c>
      <c r="I71" s="80">
        <f>+(SIN((-6)*2*PI()/360)-SIN(Cálculos!$P$18)*SIN(E71))/(COS(Cálculos!$P$18)*COS(E71))</f>
        <v>-0.18900953416800023</v>
      </c>
      <c r="J71" s="80">
        <f t="shared" si="10"/>
        <v>-0.18900953416800023</v>
      </c>
      <c r="K71" s="7">
        <f t="shared" si="11"/>
        <v>13.452664985958174</v>
      </c>
      <c r="L71" s="6">
        <f>(24*60/PI()*D71*Cálculos!$P$20*(G71*SIN(E71)*SIN(Cálculos!$P$18)+COS(E71)*COS(Cálculos!$P$18)*SIN(G71)))*$K$1</f>
        <v>396.82884672335661</v>
      </c>
    </row>
    <row r="72" spans="1:12" x14ac:dyDescent="0.25">
      <c r="A72" s="1">
        <v>3</v>
      </c>
      <c r="B72" s="1">
        <v>10</v>
      </c>
      <c r="C72" s="1">
        <f t="shared" si="9"/>
        <v>69</v>
      </c>
      <c r="D72" s="15">
        <f t="shared" si="6"/>
        <v>1.0123327505880855</v>
      </c>
      <c r="E72" s="15">
        <f t="shared" si="7"/>
        <v>-8.2145341567279873E-2</v>
      </c>
      <c r="F72" s="15">
        <f>+(-TAN(Cálculos!$P$18)*TAN(Cálculos!E72))</f>
        <v>-5.6760744287516762E-2</v>
      </c>
      <c r="G72" s="15">
        <f>IF(F72&gt;1,0,IF(F72&lt;-1,PI(),ACOS(-TAN(Cálculos!$P$18)*TAN(Cálculos!E72))))</f>
        <v>1.627587593813314</v>
      </c>
      <c r="H72" s="6">
        <f t="shared" si="8"/>
        <v>12.433853321780779</v>
      </c>
      <c r="I72" s="80">
        <f>+(SIN((-6)*2*PI()/360)-SIN(Cálculos!$P$18)*SIN(E72))/(COS(Cálculos!$P$18)*COS(E72))</f>
        <v>-0.18415286918172027</v>
      </c>
      <c r="J72" s="80">
        <f t="shared" si="10"/>
        <v>-0.18415286918172027</v>
      </c>
      <c r="K72" s="7">
        <f t="shared" si="11"/>
        <v>13.414899578776662</v>
      </c>
      <c r="L72" s="6">
        <f>(24*60/PI()*D72*Cálculos!$P$20*(G72*SIN(E72)*SIN(Cálculos!$P$18)+COS(E72)*COS(Cálculos!$P$18)*SIN(G72)))*$K$1</f>
        <v>394.04204232841124</v>
      </c>
    </row>
    <row r="73" spans="1:12" x14ac:dyDescent="0.25">
      <c r="A73" s="1">
        <v>3</v>
      </c>
      <c r="B73" s="1">
        <v>11</v>
      </c>
      <c r="C73" s="1">
        <f t="shared" si="9"/>
        <v>70</v>
      </c>
      <c r="D73" s="15">
        <f t="shared" si="6"/>
        <v>1.0118040418814931</v>
      </c>
      <c r="E73" s="15">
        <f t="shared" si="7"/>
        <v>-7.5236366454042122E-2</v>
      </c>
      <c r="F73" s="15">
        <f>+(-TAN(Cálculos!$P$18)*TAN(Cálculos!E73))</f>
        <v>-5.1967890540238357E-2</v>
      </c>
      <c r="G73" s="15">
        <f>IF(F73&gt;1,0,IF(F73&lt;-1,PI(),ACOS(-TAN(Cálculos!$P$18)*TAN(Cálculos!E73))))</f>
        <v>1.6227876370897667</v>
      </c>
      <c r="H73" s="6">
        <f t="shared" si="8"/>
        <v>12.397184353500149</v>
      </c>
      <c r="I73" s="80">
        <f>+(SIN((-6)*2*PI()/360)-SIN(Cálculos!$P$18)*SIN(E73))/(COS(Cálculos!$P$18)*COS(E73))</f>
        <v>-0.17929063106785723</v>
      </c>
      <c r="J73" s="80">
        <f t="shared" si="10"/>
        <v>-0.17929063106785723</v>
      </c>
      <c r="K73" s="7">
        <f t="shared" si="11"/>
        <v>13.377125840944837</v>
      </c>
      <c r="L73" s="6">
        <f>(24*60/PI()*D73*Cálculos!$P$20*(G73*SIN(E73)*SIN(Cálculos!$P$18)+COS(E73)*COS(Cálculos!$P$18)*SIN(G73)))*$K$1</f>
        <v>391.23691730077275</v>
      </c>
    </row>
    <row r="74" spans="1:12" x14ac:dyDescent="0.25">
      <c r="A74" s="1">
        <v>3</v>
      </c>
      <c r="B74" s="1">
        <v>12</v>
      </c>
      <c r="C74" s="1">
        <f t="shared" si="9"/>
        <v>71</v>
      </c>
      <c r="D74" s="15">
        <f t="shared" si="6"/>
        <v>1.0112718353825392</v>
      </c>
      <c r="E74" s="15">
        <f t="shared" si="7"/>
        <v>-6.8305097181690172E-2</v>
      </c>
      <c r="F74" s="15">
        <f>+(-TAN(Cálculos!$P$18)*TAN(Cálculos!E74))</f>
        <v>-4.7164584308066262E-2</v>
      </c>
      <c r="G74" s="15">
        <f>IF(F74&gt;1,0,IF(F74&lt;-1,PI(),ACOS(-TAN(Cálculos!$P$18)*TAN(Cálculos!E74))))</f>
        <v>1.6179784148843497</v>
      </c>
      <c r="H74" s="6">
        <f t="shared" si="8"/>
        <v>12.360444602152018</v>
      </c>
      <c r="I74" s="80">
        <f>+(SIN((-6)*2*PI()/360)-SIN(Cálculos!$P$18)*SIN(E74))/(COS(Cálculos!$P$18)*COS(E74))</f>
        <v>-0.1744238931498947</v>
      </c>
      <c r="J74" s="80">
        <f t="shared" si="10"/>
        <v>-0.1744238931498947</v>
      </c>
      <c r="K74" s="7">
        <f t="shared" si="11"/>
        <v>13.339351200225892</v>
      </c>
      <c r="L74" s="6">
        <f>(24*60/PI()*D74*Cálculos!$P$20*(G74*SIN(E74)*SIN(Cálculos!$P$18)+COS(E74)*COS(Cálculos!$P$18)*SIN(G74)))*$K$1</f>
        <v>388.41436322915274</v>
      </c>
    </row>
    <row r="75" spans="1:12" x14ac:dyDescent="0.25">
      <c r="A75" s="1">
        <v>3</v>
      </c>
      <c r="B75" s="1">
        <v>13</v>
      </c>
      <c r="C75" s="1">
        <f t="shared" si="9"/>
        <v>72</v>
      </c>
      <c r="D75" s="15">
        <f t="shared" si="6"/>
        <v>1.0107362887954954</v>
      </c>
      <c r="E75" s="15">
        <f t="shared" si="7"/>
        <v>-6.1353587634898642E-2</v>
      </c>
      <c r="F75" s="15">
        <f>+(-TAN(Cálculos!$P$18)*TAN(Cálculos!E75))</f>
        <v>-4.2351824421917025E-2</v>
      </c>
      <c r="G75" s="15">
        <f>IF(F75&gt;1,0,IF(F75&lt;-1,PI(),ACOS(-TAN(Cálculos!$P$18)*TAN(Cálculos!E75))))</f>
        <v>1.6131608223628422</v>
      </c>
      <c r="H75" s="6">
        <f t="shared" si="8"/>
        <v>12.323640906299195</v>
      </c>
      <c r="I75" s="80">
        <f>+(SIN((-6)*2*PI()/360)-SIN(Cálculos!$P$18)*SIN(E75))/(COS(Cálculos!$P$18)*COS(E75))</f>
        <v>-0.16955371459968682</v>
      </c>
      <c r="J75" s="80">
        <f t="shared" si="10"/>
        <v>-0.16955371459968682</v>
      </c>
      <c r="K75" s="7">
        <f t="shared" si="11"/>
        <v>13.301582946996476</v>
      </c>
      <c r="L75" s="6">
        <f>(24*60/PI()*D75*Cálculos!$P$20*(G75*SIN(E75)*SIN(Cálculos!$P$18)+COS(E75)*COS(Cálculos!$P$18)*SIN(G75)))*$K$1</f>
        <v>385.57528777834938</v>
      </c>
    </row>
    <row r="76" spans="1:12" x14ac:dyDescent="0.25">
      <c r="A76" s="1">
        <v>3</v>
      </c>
      <c r="B76" s="1">
        <v>14</v>
      </c>
      <c r="C76" s="1">
        <f t="shared" si="9"/>
        <v>73</v>
      </c>
      <c r="D76" s="15">
        <f t="shared" ref="D76:D139" si="12">1+0.033*COS(2*PI()/365*C76)</f>
        <v>1.0101975608143732</v>
      </c>
      <c r="E76" s="15">
        <f t="shared" ref="E76:E139" si="13">0.409*SIN(2*PI()/365*C76-1.39)</f>
        <v>-5.4383897695971947E-2</v>
      </c>
      <c r="F76" s="15">
        <f>+(-TAN(Cálculos!$P$18)*TAN(Cálculos!E76))</f>
        <v>-3.7530602125787245E-2</v>
      </c>
      <c r="G76" s="15">
        <f>IF(F76&gt;1,0,IF(F76&lt;-1,PI(),ACOS(-TAN(Cálculos!$P$18)*TAN(Cálculos!E76))))</f>
        <v>1.6083357451071136</v>
      </c>
      <c r="H76" s="6">
        <f t="shared" ref="H76:H139" si="14">G76*360/(2*PI())*2/15</f>
        <v>12.286780031288821</v>
      </c>
      <c r="I76" s="80">
        <f>+(SIN((-6)*2*PI()/360)-SIN(Cálculos!$P$18)*SIN(E76))/(COS(Cálculos!$P$18)*COS(E76))</f>
        <v>-0.16468114113595017</v>
      </c>
      <c r="J76" s="80">
        <f t="shared" si="10"/>
        <v>-0.16468114113595017</v>
      </c>
      <c r="K76" s="7">
        <f t="shared" si="11"/>
        <v>13.26382824207143</v>
      </c>
      <c r="L76" s="6">
        <f>(24*60/PI()*D76*Cálculos!$P$20*(G76*SIN(E76)*SIN(Cálculos!$P$18)+COS(E76)*COS(Cálculos!$P$18)*SIN(G76)))*$K$1</f>
        <v>382.72061419645706</v>
      </c>
    </row>
    <row r="77" spans="1:12" x14ac:dyDescent="0.25">
      <c r="A77" s="1">
        <v>3</v>
      </c>
      <c r="B77" s="1">
        <v>15</v>
      </c>
      <c r="C77" s="1">
        <f t="shared" si="9"/>
        <v>74</v>
      </c>
      <c r="D77" s="15">
        <f t="shared" si="12"/>
        <v>1.0096558110759004</v>
      </c>
      <c r="E77" s="15">
        <f t="shared" si="13"/>
        <v>-4.7398092634457378E-2</v>
      </c>
      <c r="F77" s="15">
        <f>+(-TAN(Cálculos!$P$18)*TAN(Cálculos!E77))</f>
        <v>-3.2701901803383587E-2</v>
      </c>
      <c r="G77" s="15">
        <f>IF(F77&gt;1,0,IF(F77&lt;-1,PI(),ACOS(-TAN(Cálculos!$P$18)*TAN(Cálculos!E77))))</f>
        <v>1.6035040600523733</v>
      </c>
      <c r="H77" s="6">
        <f t="shared" si="14"/>
        <v>12.249868676412412</v>
      </c>
      <c r="I77" s="80">
        <f>+(SIN((-6)*2*PI()/360)-SIN(Cálculos!$P$18)*SIN(E77))/(COS(Cálculos!$P$18)*COS(E77))</f>
        <v>-0.15980720574311991</v>
      </c>
      <c r="J77" s="80">
        <f t="shared" si="10"/>
        <v>-0.15980720574311991</v>
      </c>
      <c r="K77" s="7">
        <f t="shared" si="11"/>
        <v>13.226094124610906</v>
      </c>
      <c r="L77" s="6">
        <f>(24*60/PI()*D77*Cálculos!$P$20*(G77*SIN(E77)*SIN(Cálculos!$P$18)+COS(E77)*COS(Cálculos!$P$18)*SIN(G77)))*$K$1</f>
        <v>379.85128079267275</v>
      </c>
    </row>
    <row r="78" spans="1:12" x14ac:dyDescent="0.25">
      <c r="A78" s="1">
        <v>3</v>
      </c>
      <c r="B78" s="1">
        <v>16</v>
      </c>
      <c r="C78" s="1">
        <f t="shared" si="9"/>
        <v>75</v>
      </c>
      <c r="D78" s="15">
        <f t="shared" si="12"/>
        <v>1.0091112001122164</v>
      </c>
      <c r="E78" s="15">
        <f t="shared" si="13"/>
        <v>-4.0398242495160601E-2</v>
      </c>
      <c r="F78" s="15">
        <f>+(-TAN(Cálculos!$P$18)*TAN(Cálculos!E78))</f>
        <v>-2.7866701721609689E-2</v>
      </c>
      <c r="G78" s="15">
        <f>IF(F78&gt;1,0,IF(F78&lt;-1,PI(),ACOS(-TAN(Cálculos!$P$18)*TAN(Cálculos!E78))))</f>
        <v>1.5986666364395379</v>
      </c>
      <c r="H78" s="6">
        <f t="shared" si="14"/>
        <v>12.212913482181426</v>
      </c>
      <c r="I78" s="80">
        <f>+(SIN((-6)*2*PI()/360)-SIN(Cálculos!$P$18)*SIN(E78))/(COS(Cálculos!$P$18)*COS(E78))</f>
        <v>-0.15493292940839731</v>
      </c>
      <c r="J78" s="80">
        <f t="shared" si="10"/>
        <v>-0.15493292940839731</v>
      </c>
      <c r="K78" s="7">
        <f t="shared" si="11"/>
        <v>13.18838752009329</v>
      </c>
      <c r="L78" s="6">
        <f>(24*60/PI()*D78*Cálculos!$P$20*(G78*SIN(E78)*SIN(Cálculos!$P$18)+COS(E78)*COS(Cálculos!$P$18)*SIN(G78)))*$K$1</f>
        <v>376.96824038656194</v>
      </c>
    </row>
    <row r="79" spans="1:12" x14ac:dyDescent="0.25">
      <c r="A79" s="1">
        <v>3</v>
      </c>
      <c r="B79" s="1">
        <v>17</v>
      </c>
      <c r="C79" s="1">
        <f t="shared" si="9"/>
        <v>76</v>
      </c>
      <c r="D79" s="15">
        <f t="shared" si="12"/>
        <v>1.0085638893033033</v>
      </c>
      <c r="E79" s="15">
        <f t="shared" si="13"/>
        <v>-3.3386421484746936E-2</v>
      </c>
      <c r="F79" s="15">
        <f>+(-TAN(Cálculos!$P$18)*TAN(Cálculos!E79))</f>
        <v>-2.302597478894302E-2</v>
      </c>
      <c r="G79" s="15">
        <f>IF(F79&gt;1,0,IF(F79&lt;-1,PI(),ACOS(-TAN(Cálculos!$P$18)*TAN(Cálculos!E79))))</f>
        <v>1.5938243367808773</v>
      </c>
      <c r="H79" s="6">
        <f t="shared" si="14"/>
        <v>12.175921037704244</v>
      </c>
      <c r="I79" s="80">
        <f>+(SIN((-6)*2*PI()/360)-SIN(Cálculos!$P$18)*SIN(E79))/(COS(Cálculos!$P$18)*COS(E79))</f>
        <v>-0.15005932187485463</v>
      </c>
      <c r="J79" s="80">
        <f t="shared" si="10"/>
        <v>-0.15005932187485463</v>
      </c>
      <c r="K79" s="7">
        <f t="shared" si="11"/>
        <v>13.150715248338313</v>
      </c>
      <c r="L79" s="6">
        <f>(24*60/PI()*D79*Cálculos!$P$20*(G79*SIN(E79)*SIN(Cálculos!$P$18)+COS(E79)*COS(Cálculos!$P$18)*SIN(G79)))*$K$1</f>
        <v>374.07245972971907</v>
      </c>
    </row>
    <row r="80" spans="1:12" x14ac:dyDescent="0.25">
      <c r="A80" s="1">
        <v>3</v>
      </c>
      <c r="B80" s="1">
        <v>18</v>
      </c>
      <c r="C80" s="1">
        <f t="shared" si="9"/>
        <v>77</v>
      </c>
      <c r="D80" s="15">
        <f t="shared" si="12"/>
        <v>1.0080140408291658</v>
      </c>
      <c r="E80" s="15">
        <f t="shared" si="13"/>
        <v>-2.6364707357109451E-2</v>
      </c>
      <c r="F80" s="15">
        <f>+(-TAN(Cálculos!$P$18)*TAN(Cálculos!E80))</f>
        <v>-1.8180689326746751E-2</v>
      </c>
      <c r="G80" s="15">
        <f>IF(F80&gt;1,0,IF(F80&lt;-1,PI(),ACOS(-TAN(Cálculos!$P$18)*TAN(Cálculos!E80))))</f>
        <v>1.5889780178371393</v>
      </c>
      <c r="H80" s="6">
        <f t="shared" si="14"/>
        <v>12.138897888150844</v>
      </c>
      <c r="I80" s="80">
        <f>+(SIN((-6)*2*PI()/360)-SIN(Cálculos!$P$18)*SIN(E80))/(COS(Cálculos!$P$18)*COS(E80))</f>
        <v>-0.14518738240849299</v>
      </c>
      <c r="J80" s="80">
        <f t="shared" si="10"/>
        <v>-0.14518738240849299</v>
      </c>
      <c r="K80" s="7">
        <f t="shared" si="11"/>
        <v>13.113084031565162</v>
      </c>
      <c r="L80" s="6">
        <f>(24*60/PI()*D80*Cálculos!$P$20*(G80*SIN(E80)*SIN(Cálculos!$P$18)+COS(E80)*COS(Cálculos!$P$18)*SIN(G80)))*$K$1</f>
        <v>371.16491890083842</v>
      </c>
    </row>
    <row r="81" spans="1:12" x14ac:dyDescent="0.25">
      <c r="A81" s="1">
        <v>3</v>
      </c>
      <c r="B81" s="1">
        <v>19</v>
      </c>
      <c r="C81" s="1">
        <f t="shared" si="9"/>
        <v>78</v>
      </c>
      <c r="D81" s="15">
        <f t="shared" si="12"/>
        <v>1.0074618176217736</v>
      </c>
      <c r="E81" s="15">
        <f t="shared" si="13"/>
        <v>-1.9335180797684971E-2</v>
      </c>
      <c r="F81" s="15">
        <f>+(-TAN(Cálculos!$P$18)*TAN(Cálculos!E81))</f>
        <v>-1.3331809851574526E-2</v>
      </c>
      <c r="G81" s="15">
        <f>IF(F81&gt;1,0,IF(F81&lt;-1,PI(),ACOS(-TAN(Cálculos!$P$18)*TAN(Cálculos!E81))))</f>
        <v>1.5841285316043845</v>
      </c>
      <c r="H81" s="6">
        <f t="shared" si="14"/>
        <v>12.10185054229169</v>
      </c>
      <c r="I81" s="80">
        <f>+(SIN((-6)*2*PI()/360)-SIN(Cálculos!$P$18)*SIN(E81))/(COS(Cálculos!$P$18)*COS(E81))</f>
        <v>-0.14031810057718336</v>
      </c>
      <c r="J81" s="80">
        <f t="shared" si="10"/>
        <v>-0.14031810057718336</v>
      </c>
      <c r="K81" s="7">
        <f t="shared" si="11"/>
        <v>13.075500502471048</v>
      </c>
      <c r="L81" s="6">
        <f>(24*60/PI()*D81*Cálculos!$P$20*(G81*SIN(E81)*SIN(Cálculos!$P$18)+COS(E81)*COS(Cálculos!$P$18)*SIN(G81)))*$K$1</f>
        <v>368.24661067527893</v>
      </c>
    </row>
    <row r="82" spans="1:12" x14ac:dyDescent="0.25">
      <c r="A82" s="1">
        <v>3</v>
      </c>
      <c r="B82" s="1">
        <v>20</v>
      </c>
      <c r="C82" s="1">
        <f t="shared" si="9"/>
        <v>79</v>
      </c>
      <c r="D82" s="15">
        <f t="shared" si="12"/>
        <v>1.0069073833167805</v>
      </c>
      <c r="E82" s="15">
        <f t="shared" si="13"/>
        <v>-1.2299924806902849E-2</v>
      </c>
      <c r="F82" s="15">
        <f>+(-TAN(Cálculos!$P$18)*TAN(Cálculos!E82))</f>
        <v>-8.4802978665396989E-3</v>
      </c>
      <c r="G82" s="15">
        <f>IF(F82&gt;1,0,IF(F82&lt;-1,PI(),ACOS(-TAN(Cálculos!$P$18)*TAN(Cálculos!E82))))</f>
        <v>1.5792767263088014</v>
      </c>
      <c r="H82" s="6">
        <f t="shared" si="14"/>
        <v>12.064785480097539</v>
      </c>
      <c r="I82" s="80">
        <f>+(SIN((-6)*2*PI()/360)-SIN(Cálculos!$P$18)*SIN(E82))/(COS(Cálculos!$P$18)*COS(E82))</f>
        <v>-0.1354524570394528</v>
      </c>
      <c r="J82" s="80">
        <f t="shared" si="10"/>
        <v>-0.1354524570394528</v>
      </c>
      <c r="K82" s="7">
        <f t="shared" si="11"/>
        <v>13.037971212316199</v>
      </c>
      <c r="L82" s="6">
        <f>(24*60/PI()*D82*Cálculos!$P$20*(G82*SIN(E82)*SIN(Cálculos!$P$18)+COS(E82)*COS(Cálculos!$P$18)*SIN(G82)))*$K$1</f>
        <v>365.31853987027887</v>
      </c>
    </row>
    <row r="83" spans="1:12" x14ac:dyDescent="0.25">
      <c r="A83" s="1">
        <v>3</v>
      </c>
      <c r="B83" s="1">
        <v>21</v>
      </c>
      <c r="C83" s="1">
        <f t="shared" si="9"/>
        <v>80</v>
      </c>
      <c r="D83" s="15">
        <f t="shared" si="12"/>
        <v>1.0063509022050374</v>
      </c>
      <c r="E83" s="15">
        <f t="shared" si="13"/>
        <v>-5.2610240829463247E-3</v>
      </c>
      <c r="F83" s="15">
        <f>+(-TAN(Cálculos!$P$18)*TAN(Cálculos!E83))</f>
        <v>-3.6271126598266118E-3</v>
      </c>
      <c r="G83" s="15">
        <f>IF(F83&gt;1,0,IF(F83&lt;-1,PI(),ACOS(-TAN(Cálculos!$P$18)*TAN(Cálculos!E83))))</f>
        <v>1.5744234474077867</v>
      </c>
      <c r="H83" s="6">
        <f t="shared" si="14"/>
        <v>12.027709160387134</v>
      </c>
      <c r="I83" s="80">
        <f>+(SIN((-6)*2*PI()/360)-SIN(Cálculos!$P$18)*SIN(E83))/(COS(Cálculos!$P$18)*COS(E83))</f>
        <v>-0.13059142434110557</v>
      </c>
      <c r="J83" s="80">
        <f t="shared" si="10"/>
        <v>-0.13059142434110557</v>
      </c>
      <c r="K83" s="7">
        <f t="shared" si="11"/>
        <v>13.000502639001711</v>
      </c>
      <c r="L83" s="6">
        <f>(24*60/PI()*D83*Cálculos!$P$20*(G83*SIN(E83)*SIN(Cálculos!$P$18)+COS(E83)*COS(Cálculos!$P$18)*SIN(G83)))*$K$1</f>
        <v>362.38172266704117</v>
      </c>
    </row>
    <row r="84" spans="1:12" x14ac:dyDescent="0.25">
      <c r="A84" s="1">
        <v>3</v>
      </c>
      <c r="B84" s="1">
        <v>22</v>
      </c>
      <c r="C84" s="1">
        <f t="shared" si="9"/>
        <v>81</v>
      </c>
      <c r="D84" s="15">
        <f t="shared" si="12"/>
        <v>1.0057925391839071</v>
      </c>
      <c r="E84" s="15">
        <f t="shared" si="13"/>
        <v>1.7794355959882655E-3</v>
      </c>
      <c r="F84" s="15">
        <f>+(-TAN(Cálculos!$P$18)*TAN(Cálculos!E84))</f>
        <v>1.2267878915669642E-3</v>
      </c>
      <c r="G84" s="15">
        <f>IF(F84&gt;1,0,IF(F84&lt;-1,PI(),ACOS(-TAN(Cálculos!$P$18)*TAN(Cálculos!E84))))</f>
        <v>1.5695695385956083</v>
      </c>
      <c r="H84" s="6">
        <f t="shared" si="14"/>
        <v>11.990628028509912</v>
      </c>
      <c r="I84" s="80">
        <f>+(SIN((-6)*2*PI()/360)-SIN(Cálculos!$P$18)*SIN(E84))/(COS(Cálculos!$P$18)*COS(E84))</f>
        <v>-0.12573596771770046</v>
      </c>
      <c r="J84" s="80">
        <f t="shared" si="10"/>
        <v>-0.12573596771770046</v>
      </c>
      <c r="K84" s="7">
        <f t="shared" si="11"/>
        <v>12.963101195127098</v>
      </c>
      <c r="L84" s="6">
        <f>(24*60/PI()*D84*Cálculos!$P$20*(G84*SIN(E84)*SIN(Cálculos!$P$18)+COS(E84)*COS(Cálculos!$P$18)*SIN(G84)))*$K$1</f>
        <v>359.4371859109695</v>
      </c>
    </row>
    <row r="85" spans="1:12" x14ac:dyDescent="0.25">
      <c r="A85" s="1">
        <v>3</v>
      </c>
      <c r="B85" s="1">
        <v>23</v>
      </c>
      <c r="C85" s="1">
        <f t="shared" si="9"/>
        <v>82</v>
      </c>
      <c r="D85" s="15">
        <f t="shared" si="12"/>
        <v>1.0052324597084035</v>
      </c>
      <c r="E85" s="15">
        <f t="shared" si="13"/>
        <v>8.8193679897523095E-3</v>
      </c>
      <c r="F85" s="15">
        <f>+(-TAN(Cálculos!$P$18)*TAN(Cálculos!E85))</f>
        <v>6.080446514763649E-3</v>
      </c>
      <c r="G85" s="15">
        <f>IF(F85&gt;1,0,IF(F85&lt;-1,PI(),ACOS(-TAN(Cálculos!$P$18)*TAN(Cálculos!E85))))</f>
        <v>1.5647158428119705</v>
      </c>
      <c r="H85" s="6">
        <f t="shared" si="14"/>
        <v>11.953548524050859</v>
      </c>
      <c r="I85" s="80">
        <f>+(SIN((-6)*2*PI()/360)-SIN(Cálculos!$P$18)*SIN(E85))/(COS(Cálculos!$P$18)*COS(E85))</f>
        <v>-0.12088704590093012</v>
      </c>
      <c r="J85" s="80">
        <f t="shared" si="10"/>
        <v>-0.12088704590093012</v>
      </c>
      <c r="K85" s="7">
        <f t="shared" si="11"/>
        <v>12.925773236014845</v>
      </c>
      <c r="L85" s="6">
        <f>(24*60/PI()*D85*Cálculos!$P$20*(G85*SIN(E85)*SIN(Cálculos!$P$18)+COS(E85)*COS(Cálculos!$P$18)*SIN(G85)))*$K$1</f>
        <v>356.48596639139612</v>
      </c>
    </row>
    <row r="86" spans="1:12" x14ac:dyDescent="0.25">
      <c r="A86" s="1">
        <v>3</v>
      </c>
      <c r="B86" s="1">
        <v>24</v>
      </c>
      <c r="C86" s="1">
        <f t="shared" si="9"/>
        <v>83</v>
      </c>
      <c r="D86" s="15">
        <f t="shared" si="12"/>
        <v>1.0046708297421625</v>
      </c>
      <c r="E86" s="15">
        <f t="shared" si="13"/>
        <v>1.5856687014443527E-2</v>
      </c>
      <c r="F86" s="15">
        <f>+(-TAN(Cálculos!$P$18)*TAN(Cálculos!E86))</f>
        <v>1.0932905732520067E-2</v>
      </c>
      <c r="G86" s="15">
        <f>IF(F86&gt;1,0,IF(F86&lt;-1,PI(),ACOS(-TAN(Cálculos!$P$18)*TAN(Cálculos!E86))))</f>
        <v>1.5598632032518218</v>
      </c>
      <c r="H86" s="6">
        <f t="shared" si="14"/>
        <v>11.916477088544895</v>
      </c>
      <c r="I86" s="80">
        <f>+(SIN((-6)*2*PI()/360)-SIN(Cálculos!$P$18)*SIN(E86))/(COS(Cálculos!$P$18)*COS(E86))</f>
        <v>-0.11604561192697249</v>
      </c>
      <c r="J86" s="80">
        <f t="shared" si="10"/>
        <v>-0.11604561192697249</v>
      </c>
      <c r="K86" s="7">
        <f t="shared" si="11"/>
        <v>12.888525067689459</v>
      </c>
      <c r="L86" s="6">
        <f>(24*60/PI()*D86*Cálculos!$P$20*(G86*SIN(E86)*SIN(Cálculos!$P$18)+COS(E86)*COS(Cálculos!$P$18)*SIN(G86)))*$K$1</f>
        <v>353.52911010219441</v>
      </c>
    </row>
    <row r="87" spans="1:12" x14ac:dyDescent="0.25">
      <c r="A87" s="1">
        <v>3</v>
      </c>
      <c r="B87" s="1">
        <v>25</v>
      </c>
      <c r="C87" s="1">
        <f t="shared" si="9"/>
        <v>84</v>
      </c>
      <c r="D87" s="15">
        <f t="shared" si="12"/>
        <v>1.0041078157082641</v>
      </c>
      <c r="E87" s="15">
        <f t="shared" si="13"/>
        <v>2.2889307360556943E-2</v>
      </c>
      <c r="F87" s="15">
        <f>+(-TAN(Cálculos!$P$18)*TAN(Cálculos!E87))</f>
        <v>1.578320705522003E-2</v>
      </c>
      <c r="G87" s="15">
        <f>IF(F87&gt;1,0,IF(F87&lt;-1,PI(),ACOS(-TAN(Cálculos!$P$18)*TAN(Cálculos!E87))))</f>
        <v>1.5550124643747429</v>
      </c>
      <c r="H87" s="6">
        <f t="shared" si="14"/>
        <v>11.879420173188006</v>
      </c>
      <c r="I87" s="80">
        <f>+(SIN((-6)*2*PI()/360)-SIN(Cálculos!$P$18)*SIN(E87))/(COS(Cálculos!$P$18)*COS(E87))</f>
        <v>-0.11121261394490965</v>
      </c>
      <c r="J87" s="80">
        <f t="shared" si="10"/>
        <v>-0.11121261394490965</v>
      </c>
      <c r="K87" s="7">
        <f t="shared" si="11"/>
        <v>12.851362954798947</v>
      </c>
      <c r="L87" s="6">
        <f>(24*60/PI()*D87*Cálculos!$P$20*(G87*SIN(E87)*SIN(Cálculos!$P$18)+COS(E87)*COS(Cálculos!$P$18)*SIN(G87)))*$K$1</f>
        <v>350.5676714847184</v>
      </c>
    </row>
    <row r="88" spans="1:12" x14ac:dyDescent="0.25">
      <c r="A88" s="1">
        <v>3</v>
      </c>
      <c r="B88" s="1">
        <v>26</v>
      </c>
      <c r="C88" s="1">
        <f t="shared" si="9"/>
        <v>85</v>
      </c>
      <c r="D88" s="15">
        <f t="shared" si="12"/>
        <v>1.0035435844399174</v>
      </c>
      <c r="E88" s="15">
        <f t="shared" si="13"/>
        <v>2.9915145110907808E-2</v>
      </c>
      <c r="F88" s="15">
        <f>+(-TAN(Cálculos!$P$18)*TAN(Cálculos!E88))</f>
        <v>2.0630390175251111E-2</v>
      </c>
      <c r="G88" s="15">
        <f>IF(F88&gt;1,0,IF(F88&lt;-1,PI(),ACOS(-TAN(Cálculos!$P$18)*TAN(Cálculos!E88))))</f>
        <v>1.5501644729122521</v>
      </c>
      <c r="H88" s="6">
        <f t="shared" si="14"/>
        <v>11.842384246532516</v>
      </c>
      <c r="I88" s="80">
        <f>+(SIN((-6)*2*PI()/360)-SIN(Cálculos!$P$18)*SIN(E88))/(COS(Cálculos!$P$18)*COS(E88))</f>
        <v>-0.10638899602332583</v>
      </c>
      <c r="J88" s="80">
        <f t="shared" si="10"/>
        <v>-0.10638899602332583</v>
      </c>
      <c r="K88" s="7">
        <f t="shared" si="11"/>
        <v>12.814293128466792</v>
      </c>
      <c r="L88" s="6">
        <f>(24*60/PI()*D88*Cálculos!$P$20*(G88*SIN(E88)*SIN(Cálculos!$P$18)+COS(E88)*COS(Cálculos!$P$18)*SIN(G88)))*$K$1</f>
        <v>347.60271265455788</v>
      </c>
    </row>
    <row r="89" spans="1:12" x14ac:dyDescent="0.25">
      <c r="A89" s="1">
        <v>3</v>
      </c>
      <c r="B89" s="1">
        <v>27</v>
      </c>
      <c r="C89" s="1">
        <f t="shared" si="9"/>
        <v>86</v>
      </c>
      <c r="D89" s="15">
        <f t="shared" si="12"/>
        <v>1.0029783031310244</v>
      </c>
      <c r="E89" s="15">
        <f t="shared" si="13"/>
        <v>3.693211835814051E-2</v>
      </c>
      <c r="F89" s="15">
        <f>+(-TAN(Cálculos!$P$18)*TAN(Cálculos!E89))</f>
        <v>2.5473492165667168E-2</v>
      </c>
      <c r="G89" s="15">
        <f>IF(F89&gt;1,0,IF(F89&lt;-1,PI(),ACOS(-TAN(Cálculos!$P$18)*TAN(Cálculos!E89))))</f>
        <v>1.5453200788713637</v>
      </c>
      <c r="H89" s="6">
        <f t="shared" si="14"/>
        <v>11.805375802153687</v>
      </c>
      <c r="I89" s="80">
        <f>+(SIN((-6)*2*PI()/360)-SIN(Cálculos!$P$18)*SIN(E89))/(COS(Cálculos!$P$18)*COS(E89))</f>
        <v>-0.10157569895321869</v>
      </c>
      <c r="J89" s="80">
        <f t="shared" si="10"/>
        <v>-0.10157569895321869</v>
      </c>
      <c r="K89" s="7">
        <f t="shared" si="11"/>
        <v>12.777321794062702</v>
      </c>
      <c r="L89" s="6">
        <f>(24*60/PI()*D89*Cálculos!$P$20*(G89*SIN(E89)*SIN(Cálculos!$P$18)+COS(E89)*COS(Cálculos!$P$18)*SIN(G89)))*$K$1</f>
        <v>344.63530261363815</v>
      </c>
    </row>
    <row r="90" spans="1:12" x14ac:dyDescent="0.25">
      <c r="A90" s="1">
        <v>3</v>
      </c>
      <c r="B90" s="1">
        <v>28</v>
      </c>
      <c r="C90" s="1">
        <f t="shared" si="9"/>
        <v>87</v>
      </c>
      <c r="D90" s="15">
        <f t="shared" si="12"/>
        <v>1.0024121392866365</v>
      </c>
      <c r="E90" s="15">
        <f t="shared" si="13"/>
        <v>4.3938147821643299E-2</v>
      </c>
      <c r="F90" s="15">
        <f>+(-TAN(Cálculos!$P$18)*TAN(Cálculos!E90))</f>
        <v>3.0311546685048221E-2</v>
      </c>
      <c r="G90" s="15">
        <f>IF(F90&gt;1,0,IF(F90&lt;-1,PI(),ACOS(-TAN(Cálculos!$P$18)*TAN(Cálculos!E90))))</f>
        <v>1.5404801365327117</v>
      </c>
      <c r="H90" s="6">
        <f t="shared" si="14"/>
        <v>11.768401366274825</v>
      </c>
      <c r="I90" s="80">
        <f>+(SIN((-6)*2*PI()/360)-SIN(Cálculos!$P$18)*SIN(E90))/(COS(Cálculos!$P$18)*COS(E90))</f>
        <v>-9.6773661045370038E-2</v>
      </c>
      <c r="J90" s="80">
        <f t="shared" si="10"/>
        <v>-9.6773661045370038E-2</v>
      </c>
      <c r="K90" s="7">
        <f t="shared" si="11"/>
        <v>12.740455138880641</v>
      </c>
      <c r="L90" s="6">
        <f>(24*60/PI()*D90*Cálculos!$P$20*(G90*SIN(E90)*SIN(Cálculos!$P$18)+COS(E90)*COS(Cálculos!$P$18)*SIN(G90)))*$K$1</f>
        <v>341.66651644922769</v>
      </c>
    </row>
    <row r="91" spans="1:12" x14ac:dyDescent="0.25">
      <c r="A91" s="1">
        <v>3</v>
      </c>
      <c r="B91" s="1">
        <v>29</v>
      </c>
      <c r="C91" s="1">
        <f t="shared" si="9"/>
        <v>88</v>
      </c>
      <c r="D91" s="15">
        <f t="shared" si="12"/>
        <v>1.0018452606733199</v>
      </c>
      <c r="E91" s="15">
        <f t="shared" si="13"/>
        <v>5.0931157463683728E-2</v>
      </c>
      <c r="F91" s="15">
        <f>+(-TAN(Cálculos!$P$18)*TAN(Cálculos!E91))</f>
        <v>3.5143583190472373E-2</v>
      </c>
      <c r="G91" s="15">
        <f>IF(F91&gt;1,0,IF(F91&lt;-1,PI(),ACOS(-TAN(Cálculos!$P$18)*TAN(Cálculos!E91))))</f>
        <v>1.5356455054415472</v>
      </c>
      <c r="H91" s="6">
        <f t="shared" si="14"/>
        <v>11.731467505337966</v>
      </c>
      <c r="I91" s="80">
        <f>+(SIN((-6)*2*PI()/360)-SIN(Cálculos!$P$18)*SIN(E91))/(COS(Cálculos!$P$18)*COS(E91))</f>
        <v>-9.1983818920339466E-2</v>
      </c>
      <c r="J91" s="80">
        <f t="shared" si="10"/>
        <v>-9.1983818920339466E-2</v>
      </c>
      <c r="K91" s="7">
        <f t="shared" si="11"/>
        <v>12.703699339712633</v>
      </c>
      <c r="L91" s="6">
        <f>(24*60/PI()*D91*Cálculos!$P$20*(G91*SIN(E91)*SIN(Cálculos!$P$18)+COS(E91)*COS(Cálculos!$P$18)*SIN(G91)))*$K$1</f>
        <v>338.69743452145286</v>
      </c>
    </row>
    <row r="92" spans="1:12" x14ac:dyDescent="0.25">
      <c r="A92" s="1">
        <v>3</v>
      </c>
      <c r="B92" s="1">
        <v>30</v>
      </c>
      <c r="C92" s="1">
        <f t="shared" si="9"/>
        <v>89</v>
      </c>
      <c r="D92" s="15">
        <f t="shared" si="12"/>
        <v>1.0012778352694418</v>
      </c>
      <c r="E92" s="15">
        <f t="shared" si="13"/>
        <v>5.7909075104583187E-2</v>
      </c>
      <c r="F92" s="15">
        <f>+(-TAN(Cálculos!$P$18)*TAN(Cálculos!E92))</f>
        <v>3.9968626160525489E-2</v>
      </c>
      <c r="G92" s="15">
        <f>IF(F92&gt;1,0,IF(F92&lt;-1,PI(),ACOS(-TAN(Cálculos!$P$18)*TAN(Cálculos!E92))))</f>
        <v>1.5308170513898842</v>
      </c>
      <c r="H92" s="6">
        <f t="shared" si="14"/>
        <v>11.694580833506881</v>
      </c>
      <c r="I92" s="80">
        <f>+(SIN((-6)*2*PI()/360)-SIN(Cálculos!$P$18)*SIN(E92))/(COS(Cálculos!$P$18)*COS(E92))</f>
        <v>-8.7207108289253404E-2</v>
      </c>
      <c r="J92" s="80">
        <f t="shared" si="10"/>
        <v>-8.7207108289253404E-2</v>
      </c>
      <c r="K92" s="7">
        <f t="shared" si="11"/>
        <v>12.667060570306974</v>
      </c>
      <c r="L92" s="6">
        <f>(24*60/PI()*D92*Cálculos!$P$20*(G92*SIN(E92)*SIN(Cálculos!$P$18)+COS(E92)*COS(Cálculos!$P$18)*SIN(G92)))*$K$1</f>
        <v>335.72914164094146</v>
      </c>
    </row>
    <row r="93" spans="1:12" x14ac:dyDescent="0.25">
      <c r="A93" s="1">
        <v>3</v>
      </c>
      <c r="B93" s="1">
        <v>31</v>
      </c>
      <c r="C93" s="1">
        <f t="shared" si="9"/>
        <v>90</v>
      </c>
      <c r="D93" s="15">
        <f t="shared" si="12"/>
        <v>1.0007100312153954</v>
      </c>
      <c r="E93" s="15">
        <f t="shared" si="13"/>
        <v>6.4869833036749036E-2</v>
      </c>
      <c r="F93" s="15">
        <f>+(-TAN(Cálculos!$P$18)*TAN(Cálculos!E93))</f>
        <v>4.4785694330284877E-2</v>
      </c>
      <c r="G93" s="15">
        <f>IF(F93&gt;1,0,IF(F93&lt;-1,PI(),ACOS(-TAN(Cálculos!$P$18)*TAN(Cálculos!E93))))</f>
        <v>1.5259956473880434</v>
      </c>
      <c r="H93" s="6">
        <f t="shared" si="14"/>
        <v>11.657748020089153</v>
      </c>
      <c r="I93" s="80">
        <f>+(SIN((-6)*2*PI()/360)-SIN(Cálculos!$P$18)*SIN(E93))/(COS(Cálculos!$P$18)*COS(E93))</f>
        <v>-8.2444464723572738E-2</v>
      </c>
      <c r="J93" s="80">
        <f t="shared" si="10"/>
        <v>-8.2444464723572738E-2</v>
      </c>
      <c r="K93" s="7">
        <f t="shared" si="11"/>
        <v>12.630545008699549</v>
      </c>
      <c r="L93" s="6">
        <f>(24*60/PI()*D93*Cálculos!$P$20*(G93*SIN(E93)*SIN(Cálculos!$P$18)+COS(E93)*COS(Cálculos!$P$18)*SIN(G93)))*$K$1</f>
        <v>332.76272623824246</v>
      </c>
    </row>
    <row r="94" spans="1:12" x14ac:dyDescent="0.25">
      <c r="A94" s="1">
        <v>4</v>
      </c>
      <c r="B94" s="1">
        <v>1</v>
      </c>
      <c r="C94" s="1">
        <f t="shared" si="9"/>
        <v>91</v>
      </c>
      <c r="D94" s="15">
        <f t="shared" si="12"/>
        <v>1.000142016763776</v>
      </c>
      <c r="E94" s="15">
        <f t="shared" si="13"/>
        <v>7.1811368637380357E-2</v>
      </c>
      <c r="F94" s="15">
        <f>+(-TAN(Cálculos!$P$18)*TAN(Cálculos!E94))</f>
        <v>4.9593799940223324E-2</v>
      </c>
      <c r="G94" s="15">
        <f>IF(F94&gt;1,0,IF(F94&lt;-1,PI(),ACOS(-TAN(Cálculos!$P$18)*TAN(Cálculos!E94))))</f>
        <v>1.5211821746238139</v>
      </c>
      <c r="H94" s="6">
        <f t="shared" si="14"/>
        <v>11.620975796863616</v>
      </c>
      <c r="I94" s="80">
        <f>+(SIN((-6)*2*PI()/360)-SIN(Cálculos!$P$18)*SIN(E94))/(COS(Cálculos!$P$18)*COS(E94))</f>
        <v>-7.7696824412031046E-2</v>
      </c>
      <c r="J94" s="80">
        <f t="shared" si="10"/>
        <v>-7.7696824412031046E-2</v>
      </c>
      <c r="K94" s="7">
        <f t="shared" si="11"/>
        <v>12.594158844406829</v>
      </c>
      <c r="L94" s="6">
        <f>(24*60/PI()*D94*Cálculos!$P$20*(G94*SIN(E94)*SIN(Cálculos!$P$18)+COS(E94)*COS(Cálculos!$P$18)*SIN(G94)))*$K$1</f>
        <v>329.79927952668447</v>
      </c>
    </row>
    <row r="95" spans="1:12" x14ac:dyDescent="0.25">
      <c r="A95" s="1">
        <v>4</v>
      </c>
      <c r="B95" s="1">
        <v>2</v>
      </c>
      <c r="C95" s="1">
        <f t="shared" si="9"/>
        <v>92</v>
      </c>
      <c r="D95" s="15">
        <f t="shared" si="12"/>
        <v>0.99957396022952472</v>
      </c>
      <c r="E95" s="15">
        <f t="shared" si="13"/>
        <v>7.8731624979668152E-2</v>
      </c>
      <c r="F95" s="15">
        <f>+(-TAN(Cálculos!$P$18)*TAN(Cálculos!E95))</f>
        <v>5.4391948000996435E-2</v>
      </c>
      <c r="G95" s="15">
        <f>IF(F95&gt;1,0,IF(F95&lt;-1,PI(),ACOS(-TAN(Cálculos!$P$18)*TAN(Cálculos!E95))))</f>
        <v>1.5163775234074126</v>
      </c>
      <c r="H95" s="6">
        <f t="shared" si="14"/>
        <v>11.584270965299323</v>
      </c>
      <c r="I95" s="80">
        <f>+(SIN((-6)*2*PI()/360)-SIN(Cálculos!$P$18)*SIN(E95))/(COS(Cálculos!$P$18)*COS(E95))</f>
        <v>-7.2965124902939008E-2</v>
      </c>
      <c r="J95" s="80">
        <f t="shared" si="10"/>
        <v>-7.2965124902939008E-2</v>
      </c>
      <c r="K95" s="7">
        <f t="shared" si="11"/>
        <v>12.55790828546918</v>
      </c>
      <c r="L95" s="6">
        <f>(24*60/PI()*D95*Cálculos!$P$20*(G95*SIN(E95)*SIN(Cálculos!$P$18)+COS(E95)*COS(Cálculos!$P$18)*SIN(G95)))*$K$1</f>
        <v>326.83989466035217</v>
      </c>
    </row>
    <row r="96" spans="1:12" x14ac:dyDescent="0.25">
      <c r="A96" s="1">
        <v>4</v>
      </c>
      <c r="B96" s="1">
        <v>3</v>
      </c>
      <c r="C96" s="1">
        <f t="shared" si="9"/>
        <v>93</v>
      </c>
      <c r="D96" s="15">
        <f t="shared" si="12"/>
        <v>0.99900602994005205</v>
      </c>
      <c r="E96" s="15">
        <f t="shared" si="13"/>
        <v>8.5628551442306938E-2</v>
      </c>
      <c r="F96" s="15">
        <f>+(-TAN(Cálculos!$P$18)*TAN(Cálculos!E96))</f>
        <v>5.9179135576087893E-2</v>
      </c>
      <c r="G96" s="15">
        <f>IF(F96&gt;1,0,IF(F96&lt;-1,PI(),ACOS(-TAN(Cálculos!$P$18)*TAN(Cálculos!E96))))</f>
        <v>1.5115825941003764</v>
      </c>
      <c r="H96" s="6">
        <f t="shared" si="14"/>
        <v>11.547640403651759</v>
      </c>
      <c r="I96" s="80">
        <f>+(SIN((-6)*2*PI()/360)-SIN(Cálculos!$P$18)*SIN(E96))/(COS(Cálculos!$P$18)*COS(E96))</f>
        <v>-6.8250305830057922E-2</v>
      </c>
      <c r="J96" s="80">
        <f t="shared" si="10"/>
        <v>-6.8250305830057922E-2</v>
      </c>
      <c r="K96" s="7">
        <f t="shared" si="11"/>
        <v>12.52179956533301</v>
      </c>
      <c r="L96" s="6">
        <f>(24*60/PI()*D96*Cálculos!$P$20*(G96*SIN(E96)*SIN(Cálculos!$P$18)+COS(E96)*COS(Cálculos!$P$18)*SIN(G96)))*$K$1</f>
        <v>323.88566588886181</v>
      </c>
    </row>
    <row r="97" spans="1:12" x14ac:dyDescent="0.25">
      <c r="A97" s="1">
        <v>4</v>
      </c>
      <c r="B97" s="1">
        <v>4</v>
      </c>
      <c r="C97" s="1">
        <f t="shared" si="9"/>
        <v>94</v>
      </c>
      <c r="D97" s="15">
        <f t="shared" si="12"/>
        <v>0.99843839418535973</v>
      </c>
      <c r="E97" s="15">
        <f t="shared" si="13"/>
        <v>9.2500104317137774E-2</v>
      </c>
      <c r="F97" s="15">
        <f>+(-TAN(Cálculos!$P$18)*TAN(Cálculos!E97))</f>
        <v>6.3954351084304431E-2</v>
      </c>
      <c r="G97" s="15">
        <f>IF(F97&gt;1,0,IF(F97&lt;-1,PI(),ACOS(-TAN(Cálculos!$P$18)*TAN(Cálculos!E97))))</f>
        <v>1.5067982980264816</v>
      </c>
      <c r="H97" s="6">
        <f t="shared" si="14"/>
        <v>11.511091073921733</v>
      </c>
      <c r="I97" s="80">
        <f>+(SIN((-6)*2*PI()/360)-SIN(Cálculos!$P$18)*SIN(E97))/(COS(Cálculos!$P$18)*COS(E97))</f>
        <v>-6.3553309620246842E-2</v>
      </c>
      <c r="J97" s="80">
        <f t="shared" si="10"/>
        <v>-6.3553309620246842E-2</v>
      </c>
      <c r="K97" s="7">
        <f t="shared" si="11"/>
        <v>12.485838949560176</v>
      </c>
      <c r="L97" s="6">
        <f>(24*60/PI()*D97*Cálculos!$P$20*(G97*SIN(E97)*SIN(Cálculos!$P$18)+COS(E97)*COS(Cálculos!$P$18)*SIN(G97)))*$K$1</f>
        <v>320.93768771062861</v>
      </c>
    </row>
    <row r="98" spans="1:12" x14ac:dyDescent="0.25">
      <c r="A98" s="1">
        <v>4</v>
      </c>
      <c r="B98" s="1">
        <v>5</v>
      </c>
      <c r="C98" s="1">
        <f t="shared" si="9"/>
        <v>95</v>
      </c>
      <c r="D98" s="15">
        <f t="shared" si="12"/>
        <v>0.99787122116817262</v>
      </c>
      <c r="E98" s="15">
        <f t="shared" si="13"/>
        <v>9.9344247414743778E-2</v>
      </c>
      <c r="F98" s="15">
        <f>+(-TAN(Cálculos!$P$18)*TAN(Cálculos!E98))</f>
        <v>6.8716573624128585E-2</v>
      </c>
      <c r="G98" s="15">
        <f>IF(F98&gt;1,0,IF(F98&lt;-1,PI(),ACOS(-TAN(Cálculos!$P$18)*TAN(Cálculos!E98))))</f>
        <v>1.5020255583627315</v>
      </c>
      <c r="H98" s="6">
        <f t="shared" si="14"/>
        <v>11.474630028662057</v>
      </c>
      <c r="I98" s="80">
        <f>+(SIN((-6)*2*PI()/360)-SIN(Cálculos!$P$18)*SIN(E98))/(COS(Cálculos!$P$18)*COS(E98))</f>
        <v>-5.887508218108959E-2</v>
      </c>
      <c r="J98" s="80">
        <f t="shared" si="10"/>
        <v>-5.887508218108959E-2</v>
      </c>
      <c r="K98" s="7">
        <f t="shared" si="11"/>
        <v>12.45003274235291</v>
      </c>
      <c r="L98" s="6">
        <f>(24*60/PI()*D98*Cálculos!$P$20*(G98*SIN(E98)*SIN(Cálculos!$P$18)+COS(E98)*COS(Cálculos!$P$18)*SIN(G98)))*$K$1</f>
        <v>317.9970540263115</v>
      </c>
    </row>
    <row r="99" spans="1:12" x14ac:dyDescent="0.25">
      <c r="A99" s="1">
        <v>4</v>
      </c>
      <c r="B99" s="1">
        <v>6</v>
      </c>
      <c r="C99" s="1">
        <f t="shared" si="9"/>
        <v>96</v>
      </c>
      <c r="D99" s="15">
        <f t="shared" si="12"/>
        <v>0.99730467895409602</v>
      </c>
      <c r="E99" s="15">
        <f t="shared" si="13"/>
        <v>0.10615895266781625</v>
      </c>
      <c r="F99" s="15">
        <f>+(-TAN(Cálculos!$P$18)*TAN(Cálculos!E99))</f>
        <v>7.3464772321950908E-2</v>
      </c>
      <c r="G99" s="15">
        <f>IF(F99&gt;1,0,IF(F99&lt;-1,PI(),ACOS(-TAN(Cálculos!$P$18)*TAN(Cálculos!E99))))</f>
        <v>1.4972653110084</v>
      </c>
      <c r="H99" s="6">
        <f t="shared" si="14"/>
        <v>11.438264417616523</v>
      </c>
      <c r="I99" s="80">
        <f>+(SIN((-6)*2*PI()/360)-SIN(Cálculos!$P$18)*SIN(E99))/(COS(Cálculos!$P$18)*COS(E99))</f>
        <v>-5.4216573566712147E-2</v>
      </c>
      <c r="J99" s="80">
        <f t="shared" si="10"/>
        <v>-5.4216573566712147E-2</v>
      </c>
      <c r="K99" s="7">
        <f t="shared" si="11"/>
        <v>12.414387292882452</v>
      </c>
      <c r="L99" s="6">
        <f>(24*60/PI()*D99*Cálculos!$P$20*(G99*SIN(E99)*SIN(Cálculos!$P$18)+COS(E99)*COS(Cálculos!$P$18)*SIN(G99)))*$K$1</f>
        <v>315.06485729411685</v>
      </c>
    </row>
    <row r="100" spans="1:12" x14ac:dyDescent="0.25">
      <c r="A100" s="1">
        <v>4</v>
      </c>
      <c r="B100" s="1">
        <v>7</v>
      </c>
      <c r="C100" s="1">
        <f t="shared" si="9"/>
        <v>97</v>
      </c>
      <c r="D100" s="15">
        <f t="shared" si="12"/>
        <v>0.99673893542181524</v>
      </c>
      <c r="E100" s="15">
        <f t="shared" si="13"/>
        <v>0.11294220073211542</v>
      </c>
      <c r="F100" s="15">
        <f>+(-TAN(Cálculos!$P$18)*TAN(Cálculos!E100))</f>
        <v>7.8197905706222814E-2</v>
      </c>
      <c r="G100" s="15">
        <f>IF(F100&gt;1,0,IF(F100&lt;-1,PI(),ACOS(-TAN(Cálculos!$P$18)*TAN(Cálculos!E100))))</f>
        <v>1.4925185054300634</v>
      </c>
      <c r="H100" s="6">
        <f t="shared" si="14"/>
        <v>11.402001494175476</v>
      </c>
      <c r="I100" s="80">
        <f>+(SIN((-6)*2*PI()/360)-SIN(Cálculos!$P$18)*SIN(E100))/(COS(Cálculos!$P$18)*COS(E100))</f>
        <v>-4.9578738619997932E-2</v>
      </c>
      <c r="J100" s="80">
        <f t="shared" si="10"/>
        <v>-4.9578738619997932E-2</v>
      </c>
      <c r="K100" s="7">
        <f t="shared" si="11"/>
        <v>12.378909001409278</v>
      </c>
      <c r="L100" s="6">
        <f>(24*60/PI()*D100*Cálculos!$P$20*(G100*SIN(E100)*SIN(Cálculos!$P$18)+COS(E100)*COS(Cálculos!$P$18)*SIN(G100)))*$K$1</f>
        <v>312.14218768863429</v>
      </c>
    </row>
    <row r="101" spans="1:12" x14ac:dyDescent="0.25">
      <c r="A101" s="1">
        <v>4</v>
      </c>
      <c r="B101" s="1">
        <v>8</v>
      </c>
      <c r="C101" s="1">
        <f t="shared" si="9"/>
        <v>98</v>
      </c>
      <c r="D101" s="15">
        <f t="shared" si="12"/>
        <v>0.99617415821334854</v>
      </c>
      <c r="E101" s="15">
        <f t="shared" si="13"/>
        <v>0.11969198158484542</v>
      </c>
      <c r="F101" s="15">
        <f>+(-TAN(Cálculos!$P$18)*TAN(Cálculos!E101))</f>
        <v>8.2914921109582818E-2</v>
      </c>
      <c r="G101" s="15">
        <f>IF(F101&gt;1,0,IF(F101&lt;-1,PI(),ACOS(-TAN(Cálculos!$P$18)*TAN(Cálculos!E101))))</f>
        <v>1.4877861054804944</v>
      </c>
      <c r="H101" s="6">
        <f t="shared" si="14"/>
        <v>11.365848621631711</v>
      </c>
      <c r="I101" s="80">
        <f>+(SIN((-6)*2*PI()/360)-SIN(Cálculos!$P$18)*SIN(E101))/(COS(Cálculos!$P$18)*COS(E101))</f>
        <v>-4.4962537589413508E-2</v>
      </c>
      <c r="J101" s="80">
        <f t="shared" si="10"/>
        <v>-4.4962537589413508E-2</v>
      </c>
      <c r="K101" s="7">
        <f t="shared" si="11"/>
        <v>12.343604325182788</v>
      </c>
      <c r="L101" s="6">
        <f>(24*60/PI()*D101*Cálculos!$P$20*(G101*SIN(E101)*SIN(Cálculos!$P$18)+COS(E101)*COS(Cálculos!$P$18)*SIN(G101)))*$K$1</f>
        <v>309.23013226486052</v>
      </c>
    </row>
    <row r="102" spans="1:12" x14ac:dyDescent="0.25">
      <c r="A102" s="1">
        <v>4</v>
      </c>
      <c r="B102" s="1">
        <v>9</v>
      </c>
      <c r="C102" s="1">
        <f t="shared" si="9"/>
        <v>99</v>
      </c>
      <c r="D102" s="15">
        <f t="shared" si="12"/>
        <v>0.99561051468437156</v>
      </c>
      <c r="E102" s="15">
        <f t="shared" si="13"/>
        <v>0.12640629512026721</v>
      </c>
      <c r="F102" s="15">
        <f>+(-TAN(Cálculos!$P$18)*TAN(Cálculos!E102))</f>
        <v>8.7614754101025136E-2</v>
      </c>
      <c r="G102" s="15">
        <f>IF(F102&gt;1,0,IF(F102&lt;-1,PI(),ACOS(-TAN(Cálculos!$P$18)*TAN(Cálculos!E102))))</f>
        <v>1.4830690901892316</v>
      </c>
      <c r="H102" s="6">
        <f t="shared" si="14"/>
        <v>11.329813279219975</v>
      </c>
      <c r="I102" s="80">
        <f>+(SIN((-6)*2*PI()/360)-SIN(Cálculos!$P$18)*SIN(E102))/(COS(Cálculos!$P$18)*COS(E102))</f>
        <v>-4.0368936718655872E-2</v>
      </c>
      <c r="J102" s="80">
        <f t="shared" si="10"/>
        <v>-4.0368936718655872E-2</v>
      </c>
      <c r="K102" s="7">
        <f t="shared" si="11"/>
        <v>12.308479784107929</v>
      </c>
      <c r="L102" s="6">
        <f>(24*60/PI()*D102*Cálculos!$P$20*(G102*SIN(E102)*SIN(Cálculos!$P$18)+COS(E102)*COS(Cálculos!$P$18)*SIN(G102)))*$K$1</f>
        <v>306.32977412905052</v>
      </c>
    </row>
    <row r="103" spans="1:12" x14ac:dyDescent="0.25">
      <c r="A103" s="1">
        <v>4</v>
      </c>
      <c r="B103" s="1">
        <v>10</v>
      </c>
      <c r="C103" s="1">
        <f t="shared" si="9"/>
        <v>100</v>
      </c>
      <c r="D103" s="15">
        <f t="shared" si="12"/>
        <v>0.99504817185462646</v>
      </c>
      <c r="E103" s="15">
        <f t="shared" si="13"/>
        <v>0.13308315174237367</v>
      </c>
      <c r="F103" s="15">
        <f>+(-TAN(Cálculos!$P$18)*TAN(Cálculos!E103))</f>
        <v>9.2296327950192325E-2</v>
      </c>
      <c r="G103" s="15">
        <f>IF(F103&gt;1,0,IF(F103&lt;-1,PI(),ACOS(-TAN(Cálculos!$P$18)*TAN(Cálculos!E103))))</f>
        <v>1.4783684545225728</v>
      </c>
      <c r="H103" s="6">
        <f t="shared" si="14"/>
        <v>11.29390306792288</v>
      </c>
      <c r="I103" s="80">
        <f>+(SIN((-6)*2*PI()/360)-SIN(Cálculos!$P$18)*SIN(E103))/(COS(Cálculos!$P$18)*COS(E103))</f>
        <v>-3.5798908807334689E-2</v>
      </c>
      <c r="J103" s="80">
        <f t="shared" si="10"/>
        <v>-3.5798908807334689E-2</v>
      </c>
      <c r="K103" s="7">
        <f t="shared" si="11"/>
        <v>12.273541966166196</v>
      </c>
      <c r="L103" s="6">
        <f>(24*60/PI()*D103*Cálculos!$P$20*(G103*SIN(E103)*SIN(Cálculos!$P$18)+COS(E103)*COS(Cálculos!$P$18)*SIN(G103)))*$K$1</f>
        <v>303.44219161800805</v>
      </c>
    </row>
    <row r="104" spans="1:12" x14ac:dyDescent="0.25">
      <c r="A104" s="1">
        <v>4</v>
      </c>
      <c r="B104" s="1">
        <v>11</v>
      </c>
      <c r="C104" s="1">
        <f t="shared" si="9"/>
        <v>101</v>
      </c>
      <c r="D104" s="15">
        <f t="shared" si="12"/>
        <v>0.99448729635843003</v>
      </c>
      <c r="E104" s="15">
        <f t="shared" si="13"/>
        <v>0.13972057295444912</v>
      </c>
      <c r="F104" s="15">
        <f>+(-TAN(Cálculos!$P$18)*TAN(Cálculos!E104))</f>
        <v>9.6958553125881364E-2</v>
      </c>
      <c r="G104" s="15">
        <f>IF(F104&gt;1,0,IF(F104&lt;-1,PI(),ACOS(-TAN(Cálculos!$P$18)*TAN(Cálculos!E104))))</f>
        <v>1.4736852101106825</v>
      </c>
      <c r="H104" s="6">
        <f t="shared" si="14"/>
        <v>11.258125716025608</v>
      </c>
      <c r="I104" s="80">
        <f>+(SIN((-6)*2*PI()/360)-SIN(Cálculos!$P$18)*SIN(E104))/(COS(Cálculos!$P$18)*COS(E104))</f>
        <v>-3.1253433740908297E-2</v>
      </c>
      <c r="J104" s="80">
        <f t="shared" si="10"/>
        <v>-3.1253433740908297E-2</v>
      </c>
      <c r="K104" s="7">
        <f t="shared" si="11"/>
        <v>12.238797532578108</v>
      </c>
      <c r="L104" s="6">
        <f>(24*60/PI()*D104*Cálculos!$P$20*(G104*SIN(E104)*SIN(Cálculos!$P$18)+COS(E104)*COS(Cálculos!$P$18)*SIN(G104)))*$K$1</f>
        <v>300.56845748840652</v>
      </c>
    </row>
    <row r="105" spans="1:12" x14ac:dyDescent="0.25">
      <c r="A105" s="1">
        <v>4</v>
      </c>
      <c r="B105" s="1">
        <v>12</v>
      </c>
      <c r="C105" s="1">
        <f t="shared" si="9"/>
        <v>102</v>
      </c>
      <c r="D105" s="15">
        <f t="shared" si="12"/>
        <v>0.99392805439529652</v>
      </c>
      <c r="E105" s="15">
        <f t="shared" si="13"/>
        <v>0.14631659194534127</v>
      </c>
      <c r="F105" s="15">
        <f>+(-TAN(Cálculos!$P$18)*TAN(Cálculos!E105))</f>
        <v>0.10160032683086417</v>
      </c>
      <c r="G105" s="15">
        <f>IF(F105&gt;1,0,IF(F105&lt;-1,PI(),ACOS(-TAN(Cálculos!$P$18)*TAN(Cálculos!E105))))</f>
        <v>1.4690203859394362</v>
      </c>
      <c r="H105" s="6">
        <f t="shared" si="14"/>
        <v>11.222489084401206</v>
      </c>
      <c r="I105" s="80">
        <f>+(SIN((-6)*2*PI()/360)-SIN(Cálculos!$P$18)*SIN(E105))/(COS(Cálculos!$P$18)*COS(E105))</f>
        <v>-2.6733498988092845E-2</v>
      </c>
      <c r="J105" s="80">
        <f t="shared" si="10"/>
        <v>-2.6733498988092845E-2</v>
      </c>
      <c r="K105" s="7">
        <f t="shared" si="11"/>
        <v>12.20425322269409</v>
      </c>
      <c r="L105" s="6">
        <f>(24*60/PI()*D105*Cálculos!$P$20*(G105*SIN(E105)*SIN(Cálculos!$P$18)+COS(E105)*COS(Cálculos!$P$18)*SIN(G105)))*$K$1</f>
        <v>297.70963811769099</v>
      </c>
    </row>
    <row r="106" spans="1:12" x14ac:dyDescent="0.25">
      <c r="A106" s="1">
        <v>4</v>
      </c>
      <c r="B106" s="1">
        <v>13</v>
      </c>
      <c r="C106" s="1">
        <f t="shared" si="9"/>
        <v>103</v>
      </c>
      <c r="D106" s="15">
        <f t="shared" si="12"/>
        <v>0.99337061168068908</v>
      </c>
      <c r="E106" s="15">
        <f t="shared" si="13"/>
        <v>0.1528692541722694</v>
      </c>
      <c r="F106" s="15">
        <f>+(-TAN(Cálculos!$P$18)*TAN(Cálculos!E106))</f>
        <v>0.10622053257512452</v>
      </c>
      <c r="G106" s="15">
        <f>IF(F106&gt;1,0,IF(F106&lt;-1,PI(),ACOS(-TAN(Cálculos!$P$18)*TAN(Cálculos!E106))))</f>
        <v>1.4643750290045665</v>
      </c>
      <c r="H106" s="6">
        <f t="shared" si="14"/>
        <v>11.187001171507891</v>
      </c>
      <c r="I106" s="80">
        <f>+(SIN((-6)*2*PI()/360)-SIN(Cálculos!$P$18)*SIN(E106))/(COS(Cálculos!$P$18)*COS(E106))</f>
        <v>-2.2240100063975182E-2</v>
      </c>
      <c r="J106" s="80">
        <f t="shared" si="10"/>
        <v>-2.2240100063975182E-2</v>
      </c>
      <c r="K106" s="7">
        <f t="shared" si="11"/>
        <v>12.169915858600529</v>
      </c>
      <c r="L106" s="6">
        <f>(24*60/PI()*D106*Cálculos!$P$20*(G106*SIN(E106)*SIN(Cálculos!$P$18)+COS(E106)*COS(Cálculos!$P$18)*SIN(G106)))*$K$1</f>
        <v>294.86679271808441</v>
      </c>
    </row>
    <row r="107" spans="1:12" x14ac:dyDescent="0.25">
      <c r="A107" s="1">
        <v>4</v>
      </c>
      <c r="B107" s="1">
        <v>14</v>
      </c>
      <c r="C107" s="1">
        <f t="shared" si="9"/>
        <v>104</v>
      </c>
      <c r="D107" s="15">
        <f t="shared" si="12"/>
        <v>0.99281513339691441</v>
      </c>
      <c r="E107" s="15">
        <f t="shared" si="13"/>
        <v>0.15937661793999749</v>
      </c>
      <c r="F107" s="15">
        <f>+(-TAN(Cálculos!$P$18)*TAN(Cálculos!E107))</f>
        <v>0.11081803978961619</v>
      </c>
      <c r="G107" s="15">
        <f>IF(F107&gt;1,0,IF(F107&lt;-1,PI(),ACOS(-TAN(Cálculos!$P$18)*TAN(Cálculos!E107))))</f>
        <v>1.4597502049256104</v>
      </c>
      <c r="H107" s="6">
        <f t="shared" si="14"/>
        <v>11.151670118079267</v>
      </c>
      <c r="I107" s="80">
        <f>+(SIN((-6)*2*PI()/360)-SIN(Cálculos!$P$18)*SIN(E107))/(COS(Cálculos!$P$18)*COS(E107))</f>
        <v>-1.7774240957065441E-2</v>
      </c>
      <c r="J107" s="80">
        <f t="shared" si="10"/>
        <v>-1.7774240957065441E-2</v>
      </c>
      <c r="K107" s="7">
        <f t="shared" si="11"/>
        <v>12.13579234942749</v>
      </c>
      <c r="L107" s="6">
        <f>(24*60/PI()*D107*Cálculos!$P$20*(G107*SIN(E107)*SIN(Cálculos!$P$18)+COS(E107)*COS(Cálculos!$P$18)*SIN(G107)))*$K$1</f>
        <v>292.04097256517645</v>
      </c>
    </row>
    <row r="108" spans="1:12" x14ac:dyDescent="0.25">
      <c r="A108" s="1">
        <v>4</v>
      </c>
      <c r="B108" s="1">
        <v>15</v>
      </c>
      <c r="C108" s="1">
        <f t="shared" si="9"/>
        <v>105</v>
      </c>
      <c r="D108" s="15">
        <f t="shared" si="12"/>
        <v>0.99226178414417643</v>
      </c>
      <c r="E108" s="15">
        <f t="shared" si="13"/>
        <v>0.16583675497620093</v>
      </c>
      <c r="F108" s="15">
        <f>+(-TAN(Cálculos!$P$18)*TAN(Cálculos!E108))</f>
        <v>0.11539170348264412</v>
      </c>
      <c r="G108" s="15">
        <f>IF(F108&gt;1,0,IF(F108&lt;-1,PI(),ACOS(-TAN(Cálculos!$P$18)*TAN(Cálculos!E108))))</f>
        <v>1.4551469985171006</v>
      </c>
      <c r="H108" s="6">
        <f t="shared" si="14"/>
        <v>11.116504211487911</v>
      </c>
      <c r="I108" s="80">
        <f>+(SIN((-6)*2*PI()/360)-SIN(Cálculos!$P$18)*SIN(E108))/(COS(Cálculos!$P$18)*COS(E108))</f>
        <v>-1.3336934518539137E-2</v>
      </c>
      <c r="J108" s="80">
        <f t="shared" si="10"/>
        <v>-1.3336934518539137E-2</v>
      </c>
      <c r="K108" s="7">
        <f t="shared" si="11"/>
        <v>12.101889695344459</v>
      </c>
      <c r="L108" s="6">
        <f>(24*60/PI()*D108*Cálculos!$P$20*(G108*SIN(E108)*SIN(Cálculos!$P$18)+COS(E108)*COS(Cálculos!$P$18)*SIN(G108)))*$K$1</f>
        <v>289.23322024253167</v>
      </c>
    </row>
    <row r="109" spans="1:12" x14ac:dyDescent="0.25">
      <c r="A109" s="1">
        <v>4</v>
      </c>
      <c r="B109" s="1">
        <v>16</v>
      </c>
      <c r="C109" s="1">
        <f t="shared" si="9"/>
        <v>106</v>
      </c>
      <c r="D109" s="15">
        <f t="shared" si="12"/>
        <v>0.99171072789180092</v>
      </c>
      <c r="E109" s="15">
        <f t="shared" si="13"/>
        <v>0.17224775100285453</v>
      </c>
      <c r="F109" s="15">
        <f>+(-TAN(Cálculos!$P$18)*TAN(Cálculos!E109))</f>
        <v>0.11994036394095897</v>
      </c>
      <c r="G109" s="15">
        <f>IF(F109&gt;1,0,IF(F109&lt;-1,PI(),ACOS(-TAN(Cálculos!$P$18)*TAN(Cálculos!E109))))</f>
        <v>1.4505665143143891</v>
      </c>
      <c r="H109" s="6">
        <f t="shared" si="14"/>
        <v>11.081511889762346</v>
      </c>
      <c r="I109" s="80">
        <f>+(SIN((-6)*2*PI()/360)-SIN(Cálculos!$P$18)*SIN(E109))/(COS(Cálculos!$P$18)*COS(E109))</f>
        <v>-8.9292028119352992E-3</v>
      </c>
      <c r="J109" s="80">
        <f t="shared" si="10"/>
        <v>-8.9292028119352992E-3</v>
      </c>
      <c r="K109" s="7">
        <f t="shared" si="11"/>
        <v>12.068214991230255</v>
      </c>
      <c r="L109" s="6">
        <f>(24*60/PI()*D109*Cálculos!$P$20*(G109*SIN(E109)*SIN(Cálculos!$P$18)+COS(E109)*COS(Cálculos!$P$18)*SIN(G109)))*$K$1</f>
        <v>286.44456890370674</v>
      </c>
    </row>
    <row r="110" spans="1:12" x14ac:dyDescent="0.25">
      <c r="A110" s="1">
        <v>4</v>
      </c>
      <c r="B110" s="1">
        <v>17</v>
      </c>
      <c r="C110" s="1">
        <f t="shared" si="9"/>
        <v>107</v>
      </c>
      <c r="D110" s="15">
        <f t="shared" si="12"/>
        <v>0.99116212792964831</v>
      </c>
      <c r="E110" s="15">
        <f t="shared" si="13"/>
        <v>0.17860770630347506</v>
      </c>
      <c r="F110" s="15">
        <f>+(-TAN(Cálculos!$P$18)*TAN(Cálculos!E110))</f>
        <v>0.12446284647764579</v>
      </c>
      <c r="G110" s="15">
        <f>IF(F110&gt;1,0,IF(F110&lt;-1,PI(),ACOS(-TAN(Cálculos!$P$18)*TAN(Cálculos!E110))))</f>
        <v>1.4460098770514385</v>
      </c>
      <c r="H110" s="6">
        <f t="shared" si="14"/>
        <v>11.046701745237133</v>
      </c>
      <c r="I110" s="80">
        <f>+(SIN((-6)*2*PI()/360)-SIN(Cálculos!$P$18)*SIN(E110))/(COS(Cálculos!$P$18)*COS(E110))</f>
        <v>-4.552077421593529E-3</v>
      </c>
      <c r="J110" s="80">
        <f t="shared" si="10"/>
        <v>-4.552077421593529E-3</v>
      </c>
      <c r="K110" s="7">
        <f t="shared" si="11"/>
        <v>12.034775430003235</v>
      </c>
      <c r="L110" s="6">
        <f>(24*60/PI()*D110*Cálculos!$P$20*(G110*SIN(E110)*SIN(Cálculos!$P$18)+COS(E110)*COS(Cálculos!$P$18)*SIN(G110)))*$K$1</f>
        <v>283.67604155301751</v>
      </c>
    </row>
    <row r="111" spans="1:12" x14ac:dyDescent="0.25">
      <c r="A111" s="1">
        <v>4</v>
      </c>
      <c r="B111" s="1">
        <v>18</v>
      </c>
      <c r="C111" s="1">
        <f t="shared" si="9"/>
        <v>108</v>
      </c>
      <c r="D111" s="15">
        <f t="shared" si="12"/>
        <v>0.99061614681972687</v>
      </c>
      <c r="E111" s="15">
        <f t="shared" si="13"/>
        <v>0.18491473628604796</v>
      </c>
      <c r="F111" s="15">
        <f>+(-TAN(Cálculos!$P$18)*TAN(Cálculos!E111))</f>
        <v>0.12895796122886316</v>
      </c>
      <c r="G111" s="15">
        <f>IF(F111&gt;1,0,IF(F111&lt;-1,PI(),ACOS(-TAN(Cálculos!$P$18)*TAN(Cálculos!E111))))</f>
        <v>1.4414782320878661</v>
      </c>
      <c r="H111" s="6">
        <f t="shared" si="14"/>
        <v>11.012082527815211</v>
      </c>
      <c r="I111" s="80">
        <f>+(SIN((-6)*2*PI()/360)-SIN(Cálculos!$P$18)*SIN(E111))/(COS(Cálculos!$P$18)*COS(E111))</f>
        <v>-2.0659971814126923E-4</v>
      </c>
      <c r="J111" s="80">
        <f t="shared" si="10"/>
        <v>-2.0659971814126923E-4</v>
      </c>
      <c r="K111" s="7">
        <f t="shared" si="11"/>
        <v>12.00157830559764</v>
      </c>
      <c r="L111" s="6">
        <f>(24*60/PI()*D111*Cálculos!$P$20*(G111*SIN(E111)*SIN(Cálculos!$P$18)+COS(E111)*COS(Cálculos!$P$18)*SIN(G111)))*$K$1</f>
        <v>280.92865034633888</v>
      </c>
    </row>
    <row r="112" spans="1:12" x14ac:dyDescent="0.25">
      <c r="A112" s="1">
        <v>4</v>
      </c>
      <c r="B112" s="1">
        <v>19</v>
      </c>
      <c r="C112" s="1">
        <f t="shared" si="9"/>
        <v>109</v>
      </c>
      <c r="D112" s="15">
        <f t="shared" si="12"/>
        <v>0.99007294634802301</v>
      </c>
      <c r="E112" s="15">
        <f t="shared" si="13"/>
        <v>0.19116697204147237</v>
      </c>
      <c r="F112" s="15">
        <f>+(-TAN(Cálculos!$P$18)*TAN(Cálculos!E112))</f>
        <v>0.1334245030014648</v>
      </c>
      <c r="G112" s="15">
        <f>IF(F112&gt;1,0,IF(F112&lt;-1,PI(),ACOS(-TAN(Cálculos!$P$18)*TAN(Cálculos!E112))))</f>
        <v>1.4369727457824943</v>
      </c>
      <c r="H112" s="6">
        <f t="shared" si="14"/>
        <v>10.977663147821639</v>
      </c>
      <c r="I112" s="80">
        <f>+(SIN((-6)*2*PI()/360)-SIN(Cálculos!$P$18)*SIN(E112))/(COS(Cálculos!$P$18)*COS(E112))</f>
        <v>4.1061789206316935E-3</v>
      </c>
      <c r="J112" s="80">
        <f t="shared" si="10"/>
        <v>4.1061789206316935E-3</v>
      </c>
      <c r="K112" s="7">
        <f t="shared" si="11"/>
        <v>11.968631015572008</v>
      </c>
      <c r="L112" s="6">
        <f>(24*60/PI()*D112*Cálculos!$P$20*(G112*SIN(E112)*SIN(Cálculos!$P$18)+COS(E112)*COS(Cálculos!$P$18)*SIN(G112)))*$K$1</f>
        <v>278.20339591316929</v>
      </c>
    </row>
    <row r="113" spans="1:12" x14ac:dyDescent="0.25">
      <c r="A113" s="1">
        <v>4</v>
      </c>
      <c r="B113" s="1">
        <v>20</v>
      </c>
      <c r="C113" s="1">
        <f t="shared" si="9"/>
        <v>110</v>
      </c>
      <c r="D113" s="15">
        <f t="shared" si="12"/>
        <v>0.98953268747655954</v>
      </c>
      <c r="E113" s="15">
        <f t="shared" si="13"/>
        <v>0.19736256089735976</v>
      </c>
      <c r="F113" s="15">
        <f>+(-TAN(Cálculos!$P$18)*TAN(Cálculos!E113))</f>
        <v>0.13786125117350131</v>
      </c>
      <c r="G113" s="15">
        <f>IF(F113&gt;1,0,IF(F113&lt;-1,PI(),ACOS(-TAN(Cálculos!$P$18)*TAN(Cálculos!E113))))</f>
        <v>1.4324946058106138</v>
      </c>
      <c r="H113" s="6">
        <f t="shared" si="14"/>
        <v>10.943452678427294</v>
      </c>
      <c r="I113" s="80">
        <f>+(SIN((-6)*2*PI()/360)-SIN(Cálculos!$P$18)*SIN(E113))/(COS(Cálculos!$P$18)*COS(E113))</f>
        <v>8.3851969351381693E-3</v>
      </c>
      <c r="J113" s="80">
        <f t="shared" si="10"/>
        <v>8.3851969351381693E-3</v>
      </c>
      <c r="K113" s="7">
        <f t="shared" si="11"/>
        <v>11.9359410633355</v>
      </c>
      <c r="L113" s="6">
        <f>(24*60/PI()*D113*Cálculos!$P$20*(G113*SIN(E113)*SIN(Cálculos!$P$18)+COS(E113)*COS(Cálculos!$P$18)*SIN(G113)))*$K$1</f>
        <v>275.50126670112633</v>
      </c>
    </row>
    <row r="114" spans="1:12" x14ac:dyDescent="0.25">
      <c r="A114" s="1">
        <v>4</v>
      </c>
      <c r="B114" s="1">
        <v>21</v>
      </c>
      <c r="C114" s="1">
        <f t="shared" si="9"/>
        <v>111</v>
      </c>
      <c r="D114" s="15">
        <f t="shared" si="12"/>
        <v>0.98899553029569987</v>
      </c>
      <c r="E114" s="15">
        <f t="shared" si="13"/>
        <v>0.20349966696702032</v>
      </c>
      <c r="F114" s="15">
        <f>+(-TAN(Cálculos!$P$18)*TAN(Cálculos!E114))</f>
        <v>0.14226696964955476</v>
      </c>
      <c r="G114" s="15">
        <f>IF(F114&gt;1,0,IF(F114&lt;-1,PI(),ACOS(-TAN(Cálculos!$P$18)*TAN(Cálculos!E114))))</f>
        <v>1.4280450214221529</v>
      </c>
      <c r="H114" s="6">
        <f t="shared" si="14"/>
        <v>10.909460357621146</v>
      </c>
      <c r="I114" s="80">
        <f>+(SIN((-6)*2*PI()/360)-SIN(Cálculos!$P$18)*SIN(E114))/(COS(Cálculos!$P$18)*COS(E114))</f>
        <v>1.2629382457182564E-2</v>
      </c>
      <c r="J114" s="80">
        <f t="shared" si="10"/>
        <v>1.2629382457182564E-2</v>
      </c>
      <c r="K114" s="7">
        <f t="shared" si="11"/>
        <v>11.903516059977997</v>
      </c>
      <c r="L114" s="6">
        <f>(24*60/PI()*D114*Cálculos!$P$20*(G114*SIN(E114)*SIN(Cálculos!$P$18)+COS(E114)*COS(Cálculos!$P$18)*SIN(G114)))*$K$1</f>
        <v>272.82323834398056</v>
      </c>
    </row>
    <row r="115" spans="1:12" x14ac:dyDescent="0.25">
      <c r="A115" s="1">
        <v>4</v>
      </c>
      <c r="B115" s="1">
        <v>22</v>
      </c>
      <c r="C115" s="1">
        <f t="shared" si="9"/>
        <v>112</v>
      </c>
      <c r="D115" s="15">
        <f t="shared" si="12"/>
        <v>0.9884616339767095</v>
      </c>
      <c r="E115" s="15">
        <f t="shared" si="13"/>
        <v>0.2095764716934761</v>
      </c>
      <c r="F115" s="15">
        <f>+(-TAN(Cálculos!$P$18)*TAN(Cálculos!E115))</f>
        <v>0.14664040687281141</v>
      </c>
      <c r="G115" s="15">
        <f>IF(F115&gt;1,0,IF(F115&lt;-1,PI(),ACOS(-TAN(Cálculos!$P$18)*TAN(Cálculos!E115))))</f>
        <v>1.4236252236379219</v>
      </c>
      <c r="H115" s="6">
        <f t="shared" si="14"/>
        <v>10.87569558970945</v>
      </c>
      <c r="I115" s="80">
        <f>+(SIN((-6)*2*PI()/360)-SIN(Cálculos!$P$18)*SIN(E115))/(COS(Cálculos!$P$18)*COS(E115))</f>
        <v>1.683765323251353E-2</v>
      </c>
      <c r="J115" s="80">
        <f t="shared" si="10"/>
        <v>1.683765323251353E-2</v>
      </c>
      <c r="K115" s="7">
        <f t="shared" si="11"/>
        <v>11.871363725689902</v>
      </c>
      <c r="L115" s="6">
        <f>(24*60/PI()*D115*Cálculos!$P$20*(G115*SIN(E115)*SIN(Cálculos!$P$18)+COS(E115)*COS(Cálculos!$P$18)*SIN(G115)))*$K$1</f>
        <v>270.1702730542691</v>
      </c>
    </row>
    <row r="116" spans="1:12" x14ac:dyDescent="0.25">
      <c r="A116" s="1">
        <v>4</v>
      </c>
      <c r="B116" s="1">
        <v>23</v>
      </c>
      <c r="C116" s="1">
        <f t="shared" si="9"/>
        <v>113</v>
      </c>
      <c r="D116" s="15">
        <f t="shared" si="12"/>
        <v>0.98793115672459009</v>
      </c>
      <c r="E116" s="15">
        <f t="shared" si="13"/>
        <v>0.21559117438833836</v>
      </c>
      <c r="F116" s="15">
        <f>+(-TAN(Cálculos!$P$18)*TAN(Cálculos!E116))</f>
        <v>0.15098029589571374</v>
      </c>
      <c r="G116" s="15">
        <f>IF(F116&gt;1,0,IF(F116&lt;-1,PI(),ACOS(-TAN(Cálculos!$P$18)*TAN(Cálculos!E116))))</f>
        <v>1.4192364653810952</v>
      </c>
      <c r="H116" s="6">
        <f t="shared" si="14"/>
        <v>10.842167946320204</v>
      </c>
      <c r="I116" s="80">
        <f>+(SIN((-6)*2*PI()/360)-SIN(Cálculos!$P$18)*SIN(E116))/(COS(Cálculos!$P$18)*COS(E116))</f>
        <v>2.1008916594222358E-2</v>
      </c>
      <c r="J116" s="80">
        <f t="shared" si="10"/>
        <v>2.1008916594222358E-2</v>
      </c>
      <c r="K116" s="7">
        <f t="shared" si="11"/>
        <v>11.839491890757785</v>
      </c>
      <c r="L116" s="6">
        <f>(24*60/PI()*D116*Cálculos!$P$20*(G116*SIN(E116)*SIN(Cálculos!$P$18)+COS(E116)*COS(Cálculos!$P$18)*SIN(G116)))*$K$1</f>
        <v>267.54331904145829</v>
      </c>
    </row>
    <row r="117" spans="1:12" x14ac:dyDescent="0.25">
      <c r="A117" s="1">
        <v>4</v>
      </c>
      <c r="B117" s="1">
        <v>24</v>
      </c>
      <c r="C117" s="1">
        <f t="shared" si="9"/>
        <v>114</v>
      </c>
      <c r="D117" s="15">
        <f t="shared" si="12"/>
        <v>0.98740425573120028</v>
      </c>
      <c r="E117" s="15">
        <f t="shared" si="13"/>
        <v>0.22154199276539069</v>
      </c>
      <c r="F117" s="15">
        <f>+(-TAN(Cálculos!$P$18)*TAN(Cálculos!E117))</f>
        <v>0.15528535451096692</v>
      </c>
      <c r="G117" s="15">
        <f>IF(F117&gt;1,0,IF(F117&lt;-1,PI(),ACOS(-TAN(Cálculos!$P$18)*TAN(Cálculos!E117))))</f>
        <v>1.4148800215411064</v>
      </c>
      <c r="H117" s="6">
        <f t="shared" si="14"/>
        <v>10.808887166891253</v>
      </c>
      <c r="I117" s="80">
        <f>+(SIN((-6)*2*PI()/360)-SIN(Cálculos!$P$18)*SIN(E117))/(COS(Cálculos!$P$18)*COS(E117))</f>
        <v>2.5142069488409129E-2</v>
      </c>
      <c r="J117" s="80">
        <f t="shared" si="10"/>
        <v>2.5142069488409129E-2</v>
      </c>
      <c r="K117" s="7">
        <f t="shared" si="11"/>
        <v>11.807908496122147</v>
      </c>
      <c r="L117" s="6">
        <f>(24*60/PI()*D117*Cálculos!$P$20*(G117*SIN(E117)*SIN(Cálculos!$P$18)+COS(E117)*COS(Cálculos!$P$18)*SIN(G117)))*$K$1</f>
        <v>264.94330995656236</v>
      </c>
    </row>
    <row r="118" spans="1:12" x14ac:dyDescent="0.25">
      <c r="A118" s="1">
        <v>4</v>
      </c>
      <c r="B118" s="1">
        <v>25</v>
      </c>
      <c r="C118" s="1">
        <f t="shared" si="9"/>
        <v>115</v>
      </c>
      <c r="D118" s="15">
        <f t="shared" si="12"/>
        <v>0.98688108712867562</v>
      </c>
      <c r="E118" s="15">
        <f t="shared" si="13"/>
        <v>0.22742716346871891</v>
      </c>
      <c r="F118" s="15">
        <f>+(-TAN(Cálculos!$P$18)*TAN(Cálculos!E118))</f>
        <v>0.15955428544459002</v>
      </c>
      <c r="G118" s="15">
        <f>IF(F118&gt;1,0,IF(F118&lt;-1,PI(),ACOS(-TAN(Cálculos!$P$18)*TAN(Cálculos!E118))))</f>
        <v>1.4105571889671371</v>
      </c>
      <c r="H118" s="6">
        <f t="shared" si="14"/>
        <v>10.775863158620572</v>
      </c>
      <c r="I118" s="80">
        <f>+(SIN((-6)*2*PI()/360)-SIN(Cálculos!$P$18)*SIN(E118))/(COS(Cálculos!$P$18)*COS(E118))</f>
        <v>2.9235998553466647E-2</v>
      </c>
      <c r="J118" s="80">
        <f t="shared" si="10"/>
        <v>2.9235998553466647E-2</v>
      </c>
      <c r="K118" s="7">
        <f t="shared" si="11"/>
        <v>11.77662159348386</v>
      </c>
      <c r="L118" s="6">
        <f>(24*60/PI()*D118*Cálculos!$P$20*(G118*SIN(E118)*SIN(Cálculos!$P$18)+COS(E118)*COS(Cálculos!$P$18)*SIN(G118)))*$K$1</f>
        <v>262.37116436404125</v>
      </c>
    </row>
    <row r="119" spans="1:12" x14ac:dyDescent="0.25">
      <c r="A119" s="1">
        <v>4</v>
      </c>
      <c r="B119" s="1">
        <v>26</v>
      </c>
      <c r="C119" s="1">
        <f t="shared" si="9"/>
        <v>116</v>
      </c>
      <c r="D119" s="15">
        <f t="shared" si="12"/>
        <v>0.98636180594316414</v>
      </c>
      <c r="E119" s="15">
        <f t="shared" si="13"/>
        <v>0.23324494259523115</v>
      </c>
      <c r="F119" s="15">
        <f>+(-TAN(Cálculos!$P$18)*TAN(Cálculos!E119))</f>
        <v>0.16378577661261454</v>
      </c>
      <c r="G119" s="15">
        <f>IF(F119&gt;1,0,IF(F119&lt;-1,PI(),ACOS(-TAN(Cálculos!$P$18)*TAN(Cálculos!E119))))</f>
        <v>1.4062692863884256</v>
      </c>
      <c r="H119" s="6">
        <f t="shared" si="14"/>
        <v>10.743105995857446</v>
      </c>
      <c r="I119" s="80">
        <f>+(SIN((-6)*2*PI()/360)-SIN(Cálculos!$P$18)*SIN(E119))/(COS(Cálculos!$P$18)*COS(E119))</f>
        <v>3.3289580254253791E-2</v>
      </c>
      <c r="J119" s="80">
        <f t="shared" si="10"/>
        <v>3.3289580254253791E-2</v>
      </c>
      <c r="K119" s="7">
        <f t="shared" si="11"/>
        <v>11.745639344946287</v>
      </c>
      <c r="L119" s="6">
        <f>(24*60/PI()*D119*Cálculos!$P$20*(G119*SIN(E119)*SIN(Cálculos!$P$18)+COS(E119)*COS(Cálculos!$P$18)*SIN(G119)))*$K$1</f>
        <v>259.82778524173807</v>
      </c>
    </row>
    <row r="120" spans="1:12" x14ac:dyDescent="0.25">
      <c r="A120" s="1">
        <v>4</v>
      </c>
      <c r="B120" s="1">
        <v>27</v>
      </c>
      <c r="C120" s="1">
        <f t="shared" si="9"/>
        <v>117</v>
      </c>
      <c r="D120" s="15">
        <f t="shared" si="12"/>
        <v>0.9858465660488881</v>
      </c>
      <c r="E120" s="15">
        <f t="shared" si="13"/>
        <v>0.23899360621141433</v>
      </c>
      <c r="F120" s="15">
        <f>+(-TAN(Cálculos!$P$18)*TAN(Cálculos!E120))</f>
        <v>0.16797850144292853</v>
      </c>
      <c r="G120" s="15">
        <f>IF(F120&gt;1,0,IF(F120&lt;-1,PI(),ACOS(-TAN(Cálculos!$P$18)*TAN(Cálculos!E120))))</f>
        <v>1.402017654258658</v>
      </c>
      <c r="H120" s="6">
        <f t="shared" si="14"/>
        <v>10.710625918913728</v>
      </c>
      <c r="I120" s="80">
        <f>+(SIN((-6)*2*PI()/360)-SIN(Cálculos!$P$18)*SIN(E120))/(COS(Cálculos!$P$18)*COS(E120))</f>
        <v>3.7301681072342857E-2</v>
      </c>
      <c r="J120" s="80">
        <f t="shared" si="10"/>
        <v>3.7301681072342857E-2</v>
      </c>
      <c r="K120" s="7">
        <f t="shared" si="11"/>
        <v>11.714970022180392</v>
      </c>
      <c r="L120" s="6">
        <f>(24*60/PI()*D120*Cálculos!$P$20*(G120*SIN(E120)*SIN(Cálculos!$P$18)+COS(E120)*COS(Cálculos!$P$18)*SIN(G120)))*$K$1</f>
        <v>257.31405950952961</v>
      </c>
    </row>
    <row r="121" spans="1:12" x14ac:dyDescent="0.25">
      <c r="A121" s="1">
        <v>4</v>
      </c>
      <c r="B121" s="1">
        <v>28</v>
      </c>
      <c r="C121" s="1">
        <f t="shared" si="9"/>
        <v>118</v>
      </c>
      <c r="D121" s="15">
        <f t="shared" si="12"/>
        <v>0.98533552012254777</v>
      </c>
      <c r="E121" s="15">
        <f t="shared" si="13"/>
        <v>0.2446714508641725</v>
      </c>
      <c r="F121" s="15">
        <f>+(-TAN(Cálculos!$P$18)*TAN(Cálculos!E121))</f>
        <v>0.17213111926364977</v>
      </c>
      <c r="G121" s="15">
        <f>IF(F121&gt;1,0,IF(F121&lt;-1,PI(),ACOS(-TAN(Cálculos!$P$18)*TAN(Cálculos!E121))))</f>
        <v>1.3978036545217716</v>
      </c>
      <c r="H121" s="6">
        <f t="shared" si="14"/>
        <v>10.678433332274684</v>
      </c>
      <c r="I121" s="80">
        <f>+(SIN((-6)*2*PI()/360)-SIN(Cálculos!$P$18)*SIN(E121))/(COS(Cálculos!$P$18)*COS(E121))</f>
        <v>4.1271157753426498E-2</v>
      </c>
      <c r="J121" s="80">
        <f t="shared" si="10"/>
        <v>4.1271157753426498E-2</v>
      </c>
      <c r="K121" s="7">
        <f t="shared" si="11"/>
        <v>11.684622005100854</v>
      </c>
      <c r="L121" s="6">
        <f>(24*60/PI()*D121*Cálculos!$P$20*(G121*SIN(E121)*SIN(Cálculos!$P$18)+COS(E121)*COS(Cálculos!$P$18)*SIN(G121)))*$K$1</f>
        <v>254.83085758729001</v>
      </c>
    </row>
    <row r="122" spans="1:12" x14ac:dyDescent="0.25">
      <c r="A122" s="1">
        <v>4</v>
      </c>
      <c r="B122" s="1">
        <v>29</v>
      </c>
      <c r="C122" s="1">
        <f t="shared" si="9"/>
        <v>119</v>
      </c>
      <c r="D122" s="15">
        <f t="shared" si="12"/>
        <v>0.98482881959808055</v>
      </c>
      <c r="E122" s="15">
        <f t="shared" si="13"/>
        <v>0.25027679408559728</v>
      </c>
      <c r="F122" s="15">
        <f>+(-TAN(Cálculos!$P$18)*TAN(Cálculos!E122))</f>
        <v>0.17624227575928689</v>
      </c>
      <c r="G122" s="15">
        <f>IF(F122&gt;1,0,IF(F122&lt;-1,PI(),ACOS(-TAN(Cálculos!$P$18)*TAN(Cálculos!E122))))</f>
        <v>1.3936286702965852</v>
      </c>
      <c r="H122" s="6">
        <f t="shared" si="14"/>
        <v>10.646538802189765</v>
      </c>
      <c r="I122" s="80">
        <f>+(SIN((-6)*2*PI()/360)-SIN(Cálculos!$P$18)*SIN(E122))/(COS(Cálculos!$P$18)*COS(E122))</f>
        <v>4.5196857612866029E-2</v>
      </c>
      <c r="J122" s="80">
        <f t="shared" si="10"/>
        <v>4.5196857612866029E-2</v>
      </c>
      <c r="K122" s="7">
        <f t="shared" si="11"/>
        <v>11.654603780041645</v>
      </c>
      <c r="L122" s="6">
        <f>(24*60/PI()*D122*Cálculos!$P$20*(G122*SIN(E122)*SIN(Cálculos!$P$18)+COS(E122)*COS(Cálculos!$P$18)*SIN(G122)))*$K$1</f>
        <v>252.37903298268742</v>
      </c>
    </row>
    <row r="123" spans="1:12" x14ac:dyDescent="0.25">
      <c r="A123" s="1">
        <v>4</v>
      </c>
      <c r="B123" s="1">
        <v>30</v>
      </c>
      <c r="C123" s="1">
        <f t="shared" si="9"/>
        <v>120</v>
      </c>
      <c r="D123" s="15">
        <f t="shared" si="12"/>
        <v>0.98432661462178739</v>
      </c>
      <c r="E123" s="15">
        <f t="shared" si="13"/>
        <v>0.25580797489151891</v>
      </c>
      <c r="F123" s="15">
        <f>+(-TAN(Cálculos!$P$18)*TAN(Cálculos!E123))</f>
        <v>0.18031060349580583</v>
      </c>
      <c r="G123" s="15">
        <f>IF(F123&gt;1,0,IF(F123&lt;-1,PI(),ACOS(-TAN(Cálculos!$P$18)*TAN(Cálculos!E123))))</f>
        <v>1.3894941054777612</v>
      </c>
      <c r="H123" s="6">
        <f t="shared" si="14"/>
        <v>10.614953053624182</v>
      </c>
      <c r="I123" s="80">
        <f>+(SIN((-6)*2*PI()/360)-SIN(Cálculos!$P$18)*SIN(E123))/(COS(Cálculos!$P$18)*COS(E123))</f>
        <v>4.9077618900243418E-2</v>
      </c>
      <c r="J123" s="80">
        <f t="shared" si="10"/>
        <v>4.9077618900243418E-2</v>
      </c>
      <c r="K123" s="7">
        <f t="shared" si="11"/>
        <v>11.62492393742045</v>
      </c>
      <c r="L123" s="6">
        <f>(24*60/PI()*D123*Cálculos!$P$20*(G123*SIN(E123)*SIN(Cálculos!$P$18)+COS(E123)*COS(Cálculos!$P$18)*SIN(G123)))*$K$1</f>
        <v>249.95942190925007</v>
      </c>
    </row>
    <row r="124" spans="1:12" x14ac:dyDescent="0.25">
      <c r="A124" s="1">
        <v>5</v>
      </c>
      <c r="B124" s="1">
        <v>1</v>
      </c>
      <c r="C124" s="1">
        <f t="shared" si="9"/>
        <v>121</v>
      </c>
      <c r="D124" s="15">
        <f t="shared" si="12"/>
        <v>0.98382905400784104</v>
      </c>
      <c r="E124" s="15">
        <f t="shared" si="13"/>
        <v>0.26126335427369202</v>
      </c>
      <c r="F124" s="15">
        <f>+(-TAN(Cálculos!$P$18)*TAN(Cálculos!E124))</f>
        <v>0.18433472251557026</v>
      </c>
      <c r="G124" s="15">
        <f>IF(F124&gt;1,0,IF(F124&lt;-1,PI(),ACOS(-TAN(Cálculos!$P$18)*TAN(Cálculos!E124))))</f>
        <v>1.385401384250732</v>
      </c>
      <c r="H124" s="6">
        <f t="shared" si="14"/>
        <v>10.583686966553197</v>
      </c>
      <c r="I124" s="80">
        <f>+(SIN((-6)*2*PI()/360)-SIN(Cálculos!$P$18)*SIN(E124))/(COS(Cálculos!$P$18)*COS(E124))</f>
        <v>5.2912271223654959E-2</v>
      </c>
      <c r="J124" s="80">
        <f t="shared" si="10"/>
        <v>5.2912271223654959E-2</v>
      </c>
      <c r="K124" s="7">
        <f t="shared" si="11"/>
        <v>11.595591168881963</v>
      </c>
      <c r="L124" s="6">
        <f>(24*60/PI()*D124*Cálculos!$P$20*(G124*SIN(E124)*SIN(Cálculos!$P$18)+COS(E124)*COS(Cálculos!$P$18)*SIN(G124)))*$K$1</f>
        <v>247.57284293505603</v>
      </c>
    </row>
    <row r="125" spans="1:12" x14ac:dyDescent="0.25">
      <c r="A125" s="1">
        <v>5</v>
      </c>
      <c r="B125" s="1">
        <v>2</v>
      </c>
      <c r="C125" s="1">
        <f t="shared" si="9"/>
        <v>122</v>
      </c>
      <c r="D125" s="15">
        <f t="shared" si="12"/>
        <v>0.98333628519418981</v>
      </c>
      <c r="E125" s="15">
        <f t="shared" si="13"/>
        <v>0.26664131568546878</v>
      </c>
      <c r="F125" s="15">
        <f>+(-TAN(Cálculos!$P$18)*TAN(Cálculos!E125))</f>
        <v>0.18831324100295793</v>
      </c>
      <c r="G125" s="15">
        <f>IF(F125&gt;1,0,IF(F125&lt;-1,PI(),ACOS(-TAN(Cálculos!$P$18)*TAN(Cálculos!E125))))</f>
        <v>1.3813519505183607</v>
      </c>
      <c r="H125" s="6">
        <f t="shared" si="14"/>
        <v>10.552751571582158</v>
      </c>
      <c r="I125" s="80">
        <f>+(SIN((-6)*2*PI()/360)-SIN(Cálculos!$P$18)*SIN(E125))/(COS(Cálculos!$P$18)*COS(E125))</f>
        <v>5.6699636034347745E-2</v>
      </c>
      <c r="J125" s="80">
        <f t="shared" si="10"/>
        <v>5.6699636034347745E-2</v>
      </c>
      <c r="K125" s="7">
        <f t="shared" si="11"/>
        <v>11.566614263911219</v>
      </c>
      <c r="L125" s="6">
        <f>(24*60/PI()*D125*Cálculos!$P$20*(G125*SIN(E125)*SIN(Cálculos!$P$18)+COS(E125)*COS(Cálculos!$P$18)*SIN(G125)))*$K$1</f>
        <v>245.22009666231688</v>
      </c>
    </row>
    <row r="126" spans="1:12" x14ac:dyDescent="0.25">
      <c r="A126" s="1">
        <v>5</v>
      </c>
      <c r="B126" s="1">
        <v>3</v>
      </c>
      <c r="C126" s="1">
        <f t="shared" si="9"/>
        <v>123</v>
      </c>
      <c r="D126" s="15">
        <f t="shared" si="12"/>
        <v>0.98284845419886802</v>
      </c>
      <c r="E126" s="15">
        <f t="shared" si="13"/>
        <v>0.27194026552081696</v>
      </c>
      <c r="F126" s="15">
        <f>+(-TAN(Cálculos!$P$18)*TAN(Cálculos!E126))</f>
        <v>0.19224475602128036</v>
      </c>
      <c r="G126" s="15">
        <f>IF(F126&gt;1,0,IF(F126&lt;-1,PI(),ACOS(-TAN(Cálculos!$P$18)*TAN(Cálculos!E126))))</f>
        <v>1.3773472672372631</v>
      </c>
      <c r="H126" s="6">
        <f t="shared" si="14"/>
        <v>10.52215804487636</v>
      </c>
      <c r="I126" s="80">
        <f>+(SIN((-6)*2*PI()/360)-SIN(Cálculos!$P$18)*SIN(E126))/(COS(Cálculos!$P$18)*COS(E126))</f>
        <v>6.0438527172152146E-2</v>
      </c>
      <c r="J126" s="80">
        <f t="shared" si="10"/>
        <v>6.0438527172152146E-2</v>
      </c>
      <c r="K126" s="7">
        <f t="shared" si="11"/>
        <v>11.53800210590901</v>
      </c>
      <c r="L126" s="6">
        <f>(24*60/PI()*D126*Cálculos!$P$20*(G126*SIN(E126)*SIN(Cálculos!$P$18)+COS(E126)*COS(Cálculos!$P$18)*SIN(G126)))*$K$1</f>
        <v>242.90196543804225</v>
      </c>
    </row>
    <row r="127" spans="1:12" x14ac:dyDescent="0.25">
      <c r="A127" s="1">
        <v>5</v>
      </c>
      <c r="B127" s="1">
        <v>4</v>
      </c>
      <c r="C127" s="1">
        <f t="shared" si="9"/>
        <v>124</v>
      </c>
      <c r="D127" s="15">
        <f t="shared" si="12"/>
        <v>0.98236570557672775</v>
      </c>
      <c r="E127" s="15">
        <f t="shared" si="13"/>
        <v>0.27715863358653975</v>
      </c>
      <c r="F127" s="15">
        <f>+(-TAN(Cálculos!$P$18)*TAN(Cálculos!E127))</f>
        <v>0.19612785432144056</v>
      </c>
      <c r="G127" s="15">
        <f>IF(F127&gt;1,0,IF(F127&lt;-1,PI(),ACOS(-TAN(Cálculos!$P$18)*TAN(Cálculos!E127))))</f>
        <v>1.3733888156619105</v>
      </c>
      <c r="H127" s="6">
        <f t="shared" si="14"/>
        <v>10.491917702386411</v>
      </c>
      <c r="I127" s="80">
        <f>+(SIN((-6)*2*PI()/360)-SIN(Cálculos!$P$18)*SIN(E127))/(COS(Cálculos!$P$18)*COS(E127))</f>
        <v>6.4127751472008457E-2</v>
      </c>
      <c r="J127" s="80">
        <f t="shared" si="10"/>
        <v>6.4127751472008457E-2</v>
      </c>
      <c r="K127" s="7">
        <f t="shared" si="11"/>
        <v>11.509763667722721</v>
      </c>
      <c r="L127" s="6">
        <f>(24*60/PI()*D127*Cálculos!$P$20*(G127*SIN(E127)*SIN(Cálculos!$P$18)+COS(E127)*COS(Cálculos!$P$18)*SIN(G127)))*$K$1</f>
        <v>240.61921309588104</v>
      </c>
    </row>
    <row r="128" spans="1:12" x14ac:dyDescent="0.25">
      <c r="A128" s="1">
        <v>5</v>
      </c>
      <c r="B128" s="1">
        <v>5</v>
      </c>
      <c r="C128" s="1">
        <f t="shared" si="9"/>
        <v>125</v>
      </c>
      <c r="D128" s="15">
        <f t="shared" si="12"/>
        <v>0.98188818237660425</v>
      </c>
      <c r="E128" s="15">
        <f t="shared" si="13"/>
        <v>0.28229487356755767</v>
      </c>
      <c r="F128" s="15">
        <f>+(-TAN(Cálculos!$P$18)*TAN(Cálculos!E128))</f>
        <v>0.19996111322256355</v>
      </c>
      <c r="G128" s="15">
        <f>IF(F128&gt;1,0,IF(F128&lt;-1,PI(),ACOS(-TAN(Cálculos!$P$18)*TAN(Cálculos!E128))))</f>
        <v>1.3694780944948355</v>
      </c>
      <c r="H128" s="6">
        <f t="shared" si="14"/>
        <v>10.462041993356296</v>
      </c>
      <c r="I128" s="80">
        <f>+(SIN((-6)*2*PI()/360)-SIN(Cálculos!$P$18)*SIN(E128))/(COS(Cálculos!$P$18)*COS(E128))</f>
        <v>6.7766109431716029E-2</v>
      </c>
      <c r="J128" s="80">
        <f t="shared" si="10"/>
        <v>6.7766109431716029E-2</v>
      </c>
      <c r="K128" s="7">
        <f t="shared" si="11"/>
        <v>11.481908006627185</v>
      </c>
      <c r="L128" s="6">
        <f>(24*60/PI()*D128*Cálculos!$P$20*(G128*SIN(E128)*SIN(Cálculos!$P$18)+COS(E128)*COS(Cálculos!$P$18)*SIN(G128)))*$K$1</f>
        <v>238.37258472915752</v>
      </c>
    </row>
    <row r="129" spans="1:12" x14ac:dyDescent="0.25">
      <c r="A129" s="1">
        <v>5</v>
      </c>
      <c r="B129" s="1">
        <v>6</v>
      </c>
      <c r="C129" s="1">
        <f t="shared" si="9"/>
        <v>126</v>
      </c>
      <c r="D129" s="15">
        <f t="shared" si="12"/>
        <v>0.98141602609892764</v>
      </c>
      <c r="E129" s="15">
        <f t="shared" si="13"/>
        <v>0.28734746348511525</v>
      </c>
      <c r="F129" s="15">
        <f>+(-TAN(Cálculos!$P$18)*TAN(Cálculos!E129))</f>
        <v>0.20374310156461767</v>
      </c>
      <c r="G129" s="15">
        <f>IF(F129&gt;1,0,IF(F129&lt;-1,PI(),ACOS(-TAN(Cálculos!$P$18)*TAN(Cálculos!E129))))</f>
        <v>1.3656166189414938</v>
      </c>
      <c r="H129" s="6">
        <f t="shared" si="14"/>
        <v>10.432542493103037</v>
      </c>
      <c r="I129" s="80">
        <f>+(SIN((-6)*2*PI()/360)-SIN(Cálculos!$P$18)*SIN(E129))/(COS(Cálculos!$P$18)*COS(E129))</f>
        <v>7.1352395940859181E-2</v>
      </c>
      <c r="J129" s="80">
        <f t="shared" si="10"/>
        <v>7.1352395940859181E-2</v>
      </c>
      <c r="K129" s="7">
        <f t="shared" si="11"/>
        <v>11.454444258751549</v>
      </c>
      <c r="L129" s="6">
        <f>(24*60/PI()*D129*Cálculos!$P$20*(G129*SIN(E129)*SIN(Cálculos!$P$18)+COS(E129)*COS(Cálculos!$P$18)*SIN(G129)))*$K$1</f>
        <v>236.16280649502536</v>
      </c>
    </row>
    <row r="130" spans="1:12" x14ac:dyDescent="0.25">
      <c r="A130" s="1">
        <v>5</v>
      </c>
      <c r="B130" s="1">
        <v>7</v>
      </c>
      <c r="C130" s="1">
        <f t="shared" si="9"/>
        <v>127</v>
      </c>
      <c r="D130" s="15">
        <f t="shared" si="12"/>
        <v>0.980949376653793</v>
      </c>
      <c r="E130" s="15">
        <f t="shared" si="13"/>
        <v>0.29231490614777594</v>
      </c>
      <c r="F130" s="15">
        <f>+(-TAN(Cálculos!$P$18)*TAN(Cálculos!E130))</f>
        <v>0.20747238073281857</v>
      </c>
      <c r="G130" s="15">
        <f>IF(F130&gt;1,0,IF(F130&lt;-1,PI(),ACOS(-TAN(Cálculos!$P$18)*TAN(Cálculos!E130))))</f>
        <v>1.3618059196685932</v>
      </c>
      <c r="H130" s="6">
        <f t="shared" si="14"/>
        <v>10.403430895058936</v>
      </c>
      <c r="I130" s="80">
        <f>+(SIN((-6)*2*PI()/360)-SIN(Cálculos!$P$18)*SIN(E130))/(COS(Cálculos!$P$18)*COS(E130))</f>
        <v>7.4885401070675928E-2</v>
      </c>
      <c r="J130" s="80">
        <f t="shared" si="10"/>
        <v>7.4885401070675928E-2</v>
      </c>
      <c r="K130" s="7">
        <f t="shared" si="11"/>
        <v>11.427381632949636</v>
      </c>
      <c r="L130" s="6">
        <f>(24*60/PI()*D130*Cálculos!$P$20*(G130*SIN(E130)*SIN(Cálculos!$P$18)+COS(E130)*COS(Cálculos!$P$18)*SIN(G130)))*$K$1</f>
        <v>233.99058544957927</v>
      </c>
    </row>
    <row r="131" spans="1:12" x14ac:dyDescent="0.25">
      <c r="A131" s="1">
        <v>5</v>
      </c>
      <c r="B131" s="1">
        <v>8</v>
      </c>
      <c r="C131" s="1">
        <f t="shared" si="9"/>
        <v>128</v>
      </c>
      <c r="D131" s="15">
        <f t="shared" si="12"/>
        <v>0.98048837231950192</v>
      </c>
      <c r="E131" s="15">
        <f t="shared" si="13"/>
        <v>0.29719572959507262</v>
      </c>
      <c r="F131" s="15">
        <f>+(-TAN(Cálculos!$P$18)*TAN(Cálculos!E131))</f>
        <v>0.2111475057533691</v>
      </c>
      <c r="G131" s="15">
        <f>IF(F131&gt;1,0,IF(F131&lt;-1,PI(),ACOS(-TAN(Cálculos!$P$18)*TAN(Cálculos!E131))))</f>
        <v>1.3580475416649853</v>
      </c>
      <c r="H131" s="6">
        <f t="shared" si="14"/>
        <v>10.374719002069396</v>
      </c>
      <c r="I131" s="80">
        <f>+(SIN((-6)*2*PI()/360)-SIN(Cálculos!$P$18)*SIN(E131))/(COS(Cálculos!$P$18)*COS(E131))</f>
        <v>7.8363910924439159E-2</v>
      </c>
      <c r="J131" s="80">
        <f t="shared" si="10"/>
        <v>7.8363910924439159E-2</v>
      </c>
      <c r="K131" s="7">
        <f t="shared" si="11"/>
        <v>11.400729404113035</v>
      </c>
      <c r="L131" s="6">
        <f>(24*60/PI()*D131*Cálculos!$P$20*(G131*SIN(E131)*SIN(Cálculos!$P$18)+COS(E131)*COS(Cálculos!$P$18)*SIN(G131)))*$K$1</f>
        <v>231.856609413679</v>
      </c>
    </row>
    <row r="132" spans="1:12" x14ac:dyDescent="0.25">
      <c r="A132" s="1">
        <v>5</v>
      </c>
      <c r="B132" s="1">
        <v>9</v>
      </c>
      <c r="C132" s="1">
        <f t="shared" si="9"/>
        <v>129</v>
      </c>
      <c r="D132" s="15">
        <f t="shared" si="12"/>
        <v>0.98003314970158795</v>
      </c>
      <c r="E132" s="15">
        <f t="shared" si="13"/>
        <v>0.30198848753368118</v>
      </c>
      <c r="F132" s="15">
        <f>+(-TAN(Cálculos!$P$18)*TAN(Cálculos!E132))</f>
        <v>0.21476702645983778</v>
      </c>
      <c r="G132" s="15">
        <f>IF(F132&gt;1,0,IF(F132&lt;-1,PI(),ACOS(-TAN(Cálculos!$P$18)*TAN(Cálculos!E132))))</f>
        <v>1.3543430430045122</v>
      </c>
      <c r="H132" s="6">
        <f t="shared" si="14"/>
        <v>10.3464187169418</v>
      </c>
      <c r="I132" s="80">
        <f>+(SIN((-6)*2*PI()/360)-SIN(Cálculos!$P$18)*SIN(E132))/(COS(Cálculos!$P$18)*COS(E132))</f>
        <v>8.1786708547716552E-2</v>
      </c>
      <c r="J132" s="80">
        <f t="shared" si="10"/>
        <v>8.1786708547716552E-2</v>
      </c>
      <c r="K132" s="7">
        <f t="shared" si="11"/>
        <v>11.374496905927831</v>
      </c>
      <c r="L132" s="6">
        <f>(24*60/PI()*D132*Cálculos!$P$20*(G132*SIN(E132)*SIN(Cálculos!$P$18)+COS(E132)*COS(Cálculos!$P$18)*SIN(G132)))*$K$1</f>
        <v>229.76154686914887</v>
      </c>
    </row>
    <row r="133" spans="1:12" x14ac:dyDescent="0.25">
      <c r="A133" s="1">
        <v>5</v>
      </c>
      <c r="B133" s="1">
        <v>10</v>
      </c>
      <c r="C133" s="1">
        <f t="shared" ref="C133:C196" si="15">IF(A133&gt;=3,DATE(,A133,B133)-1,DATE(,A133,B133))</f>
        <v>130</v>
      </c>
      <c r="D133" s="15">
        <f t="shared" si="12"/>
        <v>0.97958384369233742</v>
      </c>
      <c r="E133" s="15">
        <f t="shared" si="13"/>
        <v>0.30669175976598817</v>
      </c>
      <c r="F133" s="15">
        <f>+(-TAN(Cálculos!$P$18)*TAN(Cálculos!E133))</f>
        <v>0.21832948872921829</v>
      </c>
      <c r="G133" s="15">
        <f>IF(F133&gt;1,0,IF(F133&lt;-1,PI(),ACOS(-TAN(Cálculos!$P$18)*TAN(Cálculos!E133))))</f>
        <v>1.3506939935105406</v>
      </c>
      <c r="H133" s="6">
        <f t="shared" si="14"/>
        <v>10.318542032243277</v>
      </c>
      <c r="I133" s="80">
        <f>+(SIN((-6)*2*PI()/360)-SIN(Cálculos!$P$18)*SIN(E133))/(COS(Cálculos!$P$18)*COS(E133))</f>
        <v>8.5152574897660718E-2</v>
      </c>
      <c r="J133" s="80">
        <f t="shared" ref="J133:J196" si="16">IF(I133&gt;1,1,IF(I133&lt;-1,-1,I133))</f>
        <v>8.5152574897660718E-2</v>
      </c>
      <c r="K133" s="7">
        <f t="shared" ref="K133:K196" si="17">2/15*ACOS(J133)*360/(2*PI())</f>
        <v>11.348693523077765</v>
      </c>
      <c r="L133" s="6">
        <f>(24*60/PI()*D133*Cálculos!$P$20*(G133*SIN(E133)*SIN(Cálculos!$P$18)+COS(E133)*COS(Cálculos!$P$18)*SIN(G133)))*$K$1</f>
        <v>227.70604688493398</v>
      </c>
    </row>
    <row r="134" spans="1:12" x14ac:dyDescent="0.25">
      <c r="A134" s="1">
        <v>5</v>
      </c>
      <c r="B134" s="1">
        <v>11</v>
      </c>
      <c r="C134" s="1">
        <f t="shared" si="15"/>
        <v>131</v>
      </c>
      <c r="D134" s="15">
        <f t="shared" si="12"/>
        <v>0.97914058743081744</v>
      </c>
      <c r="E134" s="15">
        <f t="shared" si="13"/>
        <v>0.31130415261092631</v>
      </c>
      <c r="F134" s="15">
        <f>+(-TAN(Cálculos!$P$18)*TAN(Cálculos!E134))</f>
        <v>0.2218334357864449</v>
      </c>
      <c r="G134" s="15">
        <f>IF(F134&gt;1,0,IF(F134&lt;-1,PI(),ACOS(-TAN(Cálculos!$P$18)*TAN(Cálculos!E134))))</f>
        <v>1.3471019733222653</v>
      </c>
      <c r="H134" s="6">
        <f t="shared" si="14"/>
        <v>10.291101019348082</v>
      </c>
      <c r="I134" s="80">
        <f>+(SIN((-6)*2*PI()/360)-SIN(Cálculos!$P$18)*SIN(E134))/(COS(Cálculos!$P$18)*COS(E134))</f>
        <v>8.8460289870262512E-2</v>
      </c>
      <c r="J134" s="80">
        <f t="shared" si="16"/>
        <v>8.8460289870262512E-2</v>
      </c>
      <c r="K134" s="7">
        <f t="shared" si="17"/>
        <v>11.323328682898634</v>
      </c>
      <c r="L134" s="6">
        <f>(24*60/PI()*D134*Cálculos!$P$20*(G134*SIN(E134)*SIN(Cálculos!$P$18)+COS(E134)*COS(Cálculos!$P$18)*SIN(G134)))*$K$1</f>
        <v>225.69073907270487</v>
      </c>
    </row>
    <row r="135" spans="1:12" x14ac:dyDescent="0.25">
      <c r="A135" s="1">
        <v>5</v>
      </c>
      <c r="B135" s="1">
        <v>12</v>
      </c>
      <c r="C135" s="1">
        <f t="shared" si="15"/>
        <v>132</v>
      </c>
      <c r="D135" s="15">
        <f t="shared" si="12"/>
        <v>0.97870351226342489</v>
      </c>
      <c r="E135" s="15">
        <f t="shared" si="13"/>
        <v>0.31582429931695188</v>
      </c>
      <c r="F135" s="15">
        <f>+(-TAN(Cálculos!$P$18)*TAN(Cálculos!E135))</f>
        <v>0.22527740957585701</v>
      </c>
      <c r="G135" s="15">
        <f>IF(F135&gt;1,0,IF(F135&lt;-1,PI(),ACOS(-TAN(Cálculos!$P$18)*TAN(Cálculos!E135))))</f>
        <v>1.3435685713632459</v>
      </c>
      <c r="H135" s="6">
        <f t="shared" si="14"/>
        <v>10.264107816738074</v>
      </c>
      <c r="I135" s="80">
        <f>+(SIN((-6)*2*PI()/360)-SIN(Cálculos!$P$18)*SIN(E135))/(COS(Cálculos!$P$18)*COS(E135))</f>
        <v>9.1708633384270141E-2</v>
      </c>
      <c r="J135" s="80">
        <f t="shared" si="16"/>
        <v>9.1708633384270141E-2</v>
      </c>
      <c r="K135" s="7">
        <f t="shared" si="17"/>
        <v>11.298411846490851</v>
      </c>
      <c r="L135" s="6">
        <f>(24*60/PI()*D135*Cálculos!$P$20*(G135*SIN(E135)*SIN(Cálculos!$P$18)+COS(E135)*COS(Cálculos!$P$18)*SIN(G135)))*$K$1</f>
        <v>223.71623357132117</v>
      </c>
    </row>
    <row r="136" spans="1:12" x14ac:dyDescent="0.25">
      <c r="A136" s="1">
        <v>5</v>
      </c>
      <c r="B136" s="1">
        <v>13</v>
      </c>
      <c r="C136" s="1">
        <f t="shared" si="15"/>
        <v>133</v>
      </c>
      <c r="D136" s="15">
        <f t="shared" si="12"/>
        <v>0.97827274770496442</v>
      </c>
      <c r="E136" s="15">
        <f t="shared" si="13"/>
        <v>0.32025086046704321</v>
      </c>
      <c r="F136" s="15">
        <f>+(-TAN(Cálculos!$P$18)*TAN(Cálculos!E136))</f>
        <v>0.22865995219782381</v>
      </c>
      <c r="G136" s="15">
        <f>IF(F136&gt;1,0,IF(F136&lt;-1,PI(),ACOS(-TAN(Cálculos!$P$18)*TAN(Cálculos!E136))))</f>
        <v>1.3400953837130398</v>
      </c>
      <c r="H136" s="6">
        <f t="shared" si="14"/>
        <v>10.237574617562904</v>
      </c>
      <c r="I136" s="80">
        <f>+(SIN((-6)*2*PI()/360)-SIN(Cálculos!$P$18)*SIN(E136))/(COS(Cálculos!$P$18)*COS(E136))</f>
        <v>9.4896386520246734E-2</v>
      </c>
      <c r="J136" s="80">
        <f t="shared" si="16"/>
        <v>9.4896386520246734E-2</v>
      </c>
      <c r="K136" s="7">
        <f t="shared" si="17"/>
        <v>11.273952499299192</v>
      </c>
      <c r="L136" s="6">
        <f>(24*60/PI()*D136*Cálculos!$P$20*(G136*SIN(E136)*SIN(Cálculos!$P$18)+COS(E136)*COS(Cálculos!$P$18)*SIN(G136)))*$K$1</f>
        <v>221.78312105947603</v>
      </c>
    </row>
    <row r="137" spans="1:12" x14ac:dyDescent="0.25">
      <c r="A137" s="1">
        <v>5</v>
      </c>
      <c r="B137" s="1">
        <v>14</v>
      </c>
      <c r="C137" s="1">
        <f t="shared" si="15"/>
        <v>134</v>
      </c>
      <c r="D137" s="15">
        <f t="shared" si="12"/>
        <v>0.97784842140027151</v>
      </c>
      <c r="E137" s="15">
        <f t="shared" si="13"/>
        <v>0.32458252437559854</v>
      </c>
      <c r="F137" s="15">
        <f>+(-TAN(Cálculos!$P$18)*TAN(Cálculos!E137))</f>
        <v>0.23197960740844539</v>
      </c>
      <c r="G137" s="15">
        <f>IF(F137&gt;1,0,IF(F137&lt;-1,PI(),ACOS(-TAN(Cálculos!$P$18)*TAN(Cálculos!E137))))</f>
        <v>1.3366840118832233</v>
      </c>
      <c r="H137" s="6">
        <f t="shared" si="14"/>
        <v>10.211513656469796</v>
      </c>
      <c r="I137" s="80">
        <f>+(SIN((-6)*2*PI()/360)-SIN(Cálculos!$P$18)*SIN(E137))/(COS(Cálculos!$P$18)*COS(E137))</f>
        <v>9.8022332712996818E-2</v>
      </c>
      <c r="J137" s="80">
        <f t="shared" si="16"/>
        <v>9.8022332712996818E-2</v>
      </c>
      <c r="K137" s="7">
        <f t="shared" si="17"/>
        <v>11.249960141171117</v>
      </c>
      <c r="L137" s="6">
        <f>(24*60/PI()*D137*Cálculos!$P$20*(G137*SIN(E137)*SIN(Cálculos!$P$18)+COS(E137)*COS(Cálculos!$P$18)*SIN(G137)))*$K$1</f>
        <v>219.89197279576487</v>
      </c>
    </row>
    <row r="138" spans="1:12" x14ac:dyDescent="0.25">
      <c r="A138" s="1">
        <v>5</v>
      </c>
      <c r="B138" s="1">
        <v>15</v>
      </c>
      <c r="C138" s="1">
        <f t="shared" si="15"/>
        <v>135</v>
      </c>
      <c r="D138" s="15">
        <f t="shared" si="12"/>
        <v>0.97743065908638782</v>
      </c>
      <c r="E138" s="15">
        <f t="shared" si="13"/>
        <v>0.3288180074771167</v>
      </c>
      <c r="F138" s="15">
        <f>+(-TAN(Cálculos!$P$18)*TAN(Cálculos!E138))</f>
        <v>0.23523492217995029</v>
      </c>
      <c r="G138" s="15">
        <f>IF(F138&gt;1,0,IF(F138&lt;-1,PI(),ACOS(-TAN(Cálculos!$P$18)*TAN(Cálculos!E138))))</f>
        <v>1.3333360609995353</v>
      </c>
      <c r="H138" s="6">
        <f t="shared" si="14"/>
        <v>10.185937195716141</v>
      </c>
      <c r="I138" s="80">
        <f>+(SIN((-6)*2*PI()/360)-SIN(Cálculos!$P$18)*SIN(E138))/(COS(Cálculos!$P$18)*COS(E138))</f>
        <v>0.10108525899535298</v>
      </c>
      <c r="J138" s="80">
        <f t="shared" si="16"/>
        <v>0.10108525899535298</v>
      </c>
      <c r="K138" s="7">
        <f t="shared" si="17"/>
        <v>11.226444275907404</v>
      </c>
      <c r="L138" s="6">
        <f>(24*60/PI()*D138*Cálculos!$P$20*(G138*SIN(E138)*SIN(Cálculos!$P$18)+COS(E138)*COS(Cálculos!$P$18)*SIN(G138)))*$K$1</f>
        <v>218.0433406853391</v>
      </c>
    </row>
    <row r="139" spans="1:12" x14ac:dyDescent="0.25">
      <c r="A139" s="1">
        <v>5</v>
      </c>
      <c r="B139" s="1">
        <v>16</v>
      </c>
      <c r="C139" s="1">
        <f t="shared" si="15"/>
        <v>136</v>
      </c>
      <c r="D139" s="15">
        <f t="shared" si="12"/>
        <v>0.97701958455530324</v>
      </c>
      <c r="E139" s="15">
        <f t="shared" si="13"/>
        <v>0.33295605470654577</v>
      </c>
      <c r="F139" s="15">
        <f>+(-TAN(Cálculos!$P$18)*TAN(Cálculos!E139))</f>
        <v>0.2384244483191113</v>
      </c>
      <c r="G139" s="15">
        <f>IF(F139&gt;1,0,IF(F139&lt;-1,PI(),ACOS(-TAN(Cálculos!$P$18)*TAN(Cálculos!E139))))</f>
        <v>1.3300531378923393</v>
      </c>
      <c r="H139" s="6">
        <f t="shared" si="14"/>
        <v>10.1608575105817</v>
      </c>
      <c r="I139" s="80">
        <f>+(SIN((-6)*2*PI()/360)-SIN(Cálculos!$P$18)*SIN(E139))/(COS(Cálculos!$P$18)*COS(E139))</f>
        <v>0.10408395729106727</v>
      </c>
      <c r="J139" s="80">
        <f t="shared" si="16"/>
        <v>0.10408395729106727</v>
      </c>
      <c r="K139" s="7">
        <f t="shared" si="17"/>
        <v>11.203414400321234</v>
      </c>
      <c r="L139" s="6">
        <f>(24*60/PI()*D139*Cálculos!$P$20*(G139*SIN(E139)*SIN(Cálculos!$P$18)+COS(E139)*COS(Cálculos!$P$18)*SIN(G139)))*$K$1</f>
        <v>216.23775737222519</v>
      </c>
    </row>
    <row r="140" spans="1:12" x14ac:dyDescent="0.25">
      <c r="A140" s="1">
        <v>5</v>
      </c>
      <c r="B140" s="1">
        <v>17</v>
      </c>
      <c r="C140" s="1">
        <f t="shared" si="15"/>
        <v>137</v>
      </c>
      <c r="D140" s="15">
        <f t="shared" ref="D140:D203" si="18">1+0.033*COS(2*PI()/365*C140)</f>
        <v>0.97661531961727288</v>
      </c>
      <c r="E140" s="15">
        <f t="shared" ref="E140:E203" si="19">0.409*SIN(2*PI()/365*C140-1.39)</f>
        <v>0.33699543987118497</v>
      </c>
      <c r="F140" s="15">
        <f>+(-TAN(Cálculos!$P$18)*TAN(Cálculos!E140))</f>
        <v>0.24154674414069427</v>
      </c>
      <c r="G140" s="15">
        <f>IF(F140&gt;1,0,IF(F140&lt;-1,PI(),ACOS(-TAN(Cálculos!$P$18)*TAN(Cálculos!E140))))</f>
        <v>1.3268368490980891</v>
      </c>
      <c r="H140" s="6">
        <f t="shared" ref="H140:H203" si="20">G140*360/(2*PI())*2/15</f>
        <v>10.136286874100932</v>
      </c>
      <c r="I140" s="80">
        <f>+(SIN((-6)*2*PI()/360)-SIN(Cálculos!$P$18)*SIN(E140))/(COS(Cálculos!$P$18)*COS(E140))</f>
        <v>0.10701722575430496</v>
      </c>
      <c r="J140" s="80">
        <f t="shared" si="16"/>
        <v>0.10701722575430496</v>
      </c>
      <c r="K140" s="7">
        <f t="shared" si="17"/>
        <v>11.180879992824369</v>
      </c>
      <c r="L140" s="6">
        <f>(24*60/PI()*D140*Cálculos!$P$20*(G140*SIN(E140)*SIN(Cálculos!$P$18)+COS(E140)*COS(Cálculos!$P$18)*SIN(G140)))*$K$1</f>
        <v>214.47573635631488</v>
      </c>
    </row>
    <row r="141" spans="1:12" x14ac:dyDescent="0.25">
      <c r="A141" s="1">
        <v>5</v>
      </c>
      <c r="B141" s="1">
        <v>18</v>
      </c>
      <c r="C141" s="1">
        <f t="shared" si="15"/>
        <v>138</v>
      </c>
      <c r="D141" s="15">
        <f t="shared" si="18"/>
        <v>0.9762179840647226</v>
      </c>
      <c r="E141" s="15">
        <f t="shared" si="19"/>
        <v>0.34093496601403311</v>
      </c>
      <c r="F141" s="15">
        <f>+(-TAN(Cálculos!$P$18)*TAN(Cálculos!E141))</f>
        <v>0.24460037619265859</v>
      </c>
      <c r="G141" s="15">
        <f>IF(F141&gt;1,0,IF(F141&lt;-1,PI(),ACOS(-TAN(Cálculos!$P$18)*TAN(Cálculos!E141))))</f>
        <v>1.3236887987749675</v>
      </c>
      <c r="H141" s="6">
        <f t="shared" si="20"/>
        <v>10.112237541139644</v>
      </c>
      <c r="I141" s="80">
        <f>+(SIN((-6)*2*PI()/360)-SIN(Cálculos!$P$18)*SIN(E141))/(COS(Cálculos!$P$18)*COS(E141))</f>
        <v>0.10988387015299535</v>
      </c>
      <c r="J141" s="80">
        <f t="shared" si="16"/>
        <v>0.10988387015299535</v>
      </c>
      <c r="K141" s="7">
        <f t="shared" si="17"/>
        <v>11.158850501561689</v>
      </c>
      <c r="L141" s="6">
        <f>(24*60/PI()*D141*Cálculos!$P$20*(G141*SIN(E141)*SIN(Cálculos!$P$18)+COS(E141)*COS(Cálculos!$P$18)*SIN(G141)))*$K$1</f>
        <v>212.75777213395367</v>
      </c>
    </row>
    <row r="142" spans="1:12" x14ac:dyDescent="0.25">
      <c r="A142" s="1">
        <v>5</v>
      </c>
      <c r="B142" s="1">
        <v>19</v>
      </c>
      <c r="C142" s="1">
        <f t="shared" si="15"/>
        <v>139</v>
      </c>
      <c r="D142" s="15">
        <f t="shared" si="18"/>
        <v>0.97582769563675187</v>
      </c>
      <c r="E142" s="15">
        <f t="shared" si="19"/>
        <v>0.34477346576847206</v>
      </c>
      <c r="F142" s="15">
        <f>+(-TAN(Cálculos!$P$18)*TAN(Cálculos!E142))</f>
        <v>0.24758392102951957</v>
      </c>
      <c r="G142" s="15">
        <f>IF(F142&gt;1,0,IF(F142&lt;-1,PI(),ACOS(-TAN(Cálculos!$P$18)*TAN(Cálculos!E142))))</f>
        <v>1.3206105865363877</v>
      </c>
      <c r="H142" s="6">
        <f t="shared" si="20"/>
        <v>10.088721731844158</v>
      </c>
      <c r="I142" s="80">
        <f>+(SIN((-6)*2*PI()/360)-SIN(Cálculos!$P$18)*SIN(E142))/(COS(Cálculos!$P$18)*COS(E142))</f>
        <v>0.11268270529304289</v>
      </c>
      <c r="J142" s="80">
        <f t="shared" si="16"/>
        <v>0.11268270529304289</v>
      </c>
      <c r="K142" s="7">
        <f t="shared" si="17"/>
        <v>11.13733533211774</v>
      </c>
      <c r="L142" s="6">
        <f>(24*60/PI()*D142*Cálculos!$P$20*(G142*SIN(E142)*SIN(Cálculos!$P$18)+COS(E142)*COS(Cálculos!$P$18)*SIN(G142)))*$K$1</f>
        <v>211.08434036098836</v>
      </c>
    </row>
    <row r="143" spans="1:12" x14ac:dyDescent="0.25">
      <c r="A143" s="1">
        <v>5</v>
      </c>
      <c r="B143" s="1">
        <v>20</v>
      </c>
      <c r="C143" s="1">
        <f t="shared" si="15"/>
        <v>140</v>
      </c>
      <c r="D143" s="15">
        <f t="shared" si="18"/>
        <v>0.97544456998424511</v>
      </c>
      <c r="E143" s="15">
        <f t="shared" si="19"/>
        <v>0.34850980170418305</v>
      </c>
      <c r="F143" s="15">
        <f>+(-TAN(Cálculos!$P$18)*TAN(Cálculos!E143))</f>
        <v>0.25049596702999294</v>
      </c>
      <c r="G143" s="15">
        <f>IF(F143&gt;1,0,IF(F143&lt;-1,PI(),ACOS(-TAN(Cálculos!$P$18)*TAN(Cálculos!E143))))</f>
        <v>1.3176038052065548</v>
      </c>
      <c r="H143" s="6">
        <f t="shared" si="20"/>
        <v>10.065751614495072</v>
      </c>
      <c r="I143" s="80">
        <f>+(SIN((-6)*2*PI()/360)-SIN(Cálculos!$P$18)*SIN(E143))/(COS(Cálculos!$P$18)*COS(E143))</f>
        <v>0.11541255648016689</v>
      </c>
      <c r="J143" s="80">
        <f t="shared" si="16"/>
        <v>0.11541255648016689</v>
      </c>
      <c r="K143" s="7">
        <f t="shared" si="17"/>
        <v>11.116343834821768</v>
      </c>
      <c r="L143" s="6">
        <f>(24*60/PI()*D143*Cálculos!$P$20*(G143*SIN(E143)*SIN(Cálculos!$P$18)+COS(E143)*COS(Cálculos!$P$18)*SIN(G143)))*$K$1</f>
        <v>209.45589803705943</v>
      </c>
    </row>
    <row r="144" spans="1:12" x14ac:dyDescent="0.25">
      <c r="A144" s="1">
        <v>5</v>
      </c>
      <c r="B144" s="1">
        <v>21</v>
      </c>
      <c r="C144" s="1">
        <f t="shared" si="15"/>
        <v>141</v>
      </c>
      <c r="D144" s="15">
        <f t="shared" si="18"/>
        <v>0.97506872063560157</v>
      </c>
      <c r="E144" s="15">
        <f t="shared" si="19"/>
        <v>0.35214286666419159</v>
      </c>
      <c r="F144" s="15">
        <f>+(-TAN(Cálculos!$P$18)*TAN(Cálculos!E144))</f>
        <v>0.25333511625474342</v>
      </c>
      <c r="G144" s="15">
        <f>IF(F144&gt;1,0,IF(F144&lt;-1,PI(),ACOS(-TAN(Cálculos!$P$18)*TAN(Cálculos!E144))))</f>
        <v>1.3146700385028134</v>
      </c>
      <c r="H144" s="6">
        <f t="shared" si="20"/>
        <v>10.043339287801684</v>
      </c>
      <c r="I144" s="80">
        <f>+(SIN((-6)*2*PI()/360)-SIN(Cálculos!$P$18)*SIN(E144))/(COS(Cálculos!$P$18)*COS(E144))</f>
        <v>0.11807226101589441</v>
      </c>
      <c r="J144" s="80">
        <f t="shared" si="16"/>
        <v>0.11807226101589441</v>
      </c>
      <c r="K144" s="7">
        <f t="shared" si="17"/>
        <v>11.095885291680137</v>
      </c>
      <c r="L144" s="6">
        <f>(24*60/PI()*D144*Cálculos!$P$20*(G144*SIN(E144)*SIN(Cálculos!$P$18)+COS(E144)*COS(Cálculos!$P$18)*SIN(G144)))*$K$1</f>
        <v>207.87288370986113</v>
      </c>
    </row>
    <row r="145" spans="1:12" x14ac:dyDescent="0.25">
      <c r="A145" s="1">
        <v>5</v>
      </c>
      <c r="B145" s="1">
        <v>22</v>
      </c>
      <c r="C145" s="1">
        <f t="shared" si="15"/>
        <v>142</v>
      </c>
      <c r="D145" s="15">
        <f t="shared" si="18"/>
        <v>0.97470025896309476</v>
      </c>
      <c r="E145" s="15">
        <f t="shared" si="19"/>
        <v>0.35567158409294203</v>
      </c>
      <c r="F145" s="15">
        <f>+(-TAN(Cálculos!$P$18)*TAN(Cálculos!E145))</f>
        <v>0.25609998633977882</v>
      </c>
      <c r="G145" s="15">
        <f>IF(F145&gt;1,0,IF(F145&lt;-1,PI(),ACOS(-TAN(Cálculos!$P$18)*TAN(Cálculos!E145))))</f>
        <v>1.3118108586500299</v>
      </c>
      <c r="H145" s="6">
        <f t="shared" si="20"/>
        <v>10.021496762677241</v>
      </c>
      <c r="I145" s="80">
        <f>+(SIN((-6)*2*PI()/360)-SIN(Cálculos!$P$18)*SIN(E145))/(COS(Cálculos!$P$18)*COS(E145))</f>
        <v>0.12066066972400448</v>
      </c>
      <c r="J145" s="80">
        <f t="shared" si="16"/>
        <v>0.12066066972400448</v>
      </c>
      <c r="K145" s="7">
        <f t="shared" si="17"/>
        <v>11.075968902967615</v>
      </c>
      <c r="L145" s="6">
        <f>(24*60/PI()*D145*Cálculos!$P$20*(G145*SIN(E145)*SIN(Cálculos!$P$18)+COS(E145)*COS(Cálculos!$P$18)*SIN(G145)))*$K$1</f>
        <v>206.33571769803166</v>
      </c>
    </row>
    <row r="146" spans="1:12" x14ac:dyDescent="0.25">
      <c r="A146" s="1">
        <v>5</v>
      </c>
      <c r="B146" s="1">
        <v>23</v>
      </c>
      <c r="C146" s="1">
        <f t="shared" si="15"/>
        <v>143</v>
      </c>
      <c r="D146" s="15">
        <f t="shared" si="18"/>
        <v>0.97433929414987031</v>
      </c>
      <c r="E146" s="15">
        <f t="shared" si="19"/>
        <v>0.35909490835530422</v>
      </c>
      <c r="F146" s="15">
        <f>+(-TAN(Cálculos!$P$18)*TAN(Cálculos!E146))</f>
        <v>0.25878921242075464</v>
      </c>
      <c r="G146" s="15">
        <f>IF(F146&gt;1,0,IF(F146&lt;-1,PI(),ACOS(-TAN(Cálculos!$P$18)*TAN(Cálculos!E146))))</f>
        <v>1.3090278239327866</v>
      </c>
      <c r="H146" s="6">
        <f t="shared" si="20"/>
        <v>10.000235943539051</v>
      </c>
      <c r="I146" s="80">
        <f>+(SIN((-6)*2*PI()/360)-SIN(Cálculos!$P$18)*SIN(E146))/(COS(Cálculos!$P$18)*COS(E146))</f>
        <v>0.12317664850349354</v>
      </c>
      <c r="J146" s="80">
        <f t="shared" si="16"/>
        <v>0.12317664850349354</v>
      </c>
      <c r="K146" s="7">
        <f t="shared" si="17"/>
        <v>11.05660377351168</v>
      </c>
      <c r="L146" s="6">
        <f>(24*60/PI()*D146*Cálculos!$P$20*(G146*SIN(E146)*SIN(Cálculos!$P$18)+COS(E146)*COS(Cálculos!$P$18)*SIN(G146)))*$K$1</f>
        <v>204.84480233127383</v>
      </c>
    </row>
    <row r="147" spans="1:12" x14ac:dyDescent="0.25">
      <c r="A147" s="1">
        <v>5</v>
      </c>
      <c r="B147" s="1">
        <v>24</v>
      </c>
      <c r="C147" s="1">
        <f t="shared" si="15"/>
        <v>144</v>
      </c>
      <c r="D147" s="15">
        <f t="shared" si="18"/>
        <v>0.97398593315759263</v>
      </c>
      <c r="E147" s="15">
        <f t="shared" si="19"/>
        <v>0.36241182504641783</v>
      </c>
      <c r="F147" s="15">
        <f>+(-TAN(Cálculos!$P$18)*TAN(Cálculos!E147))</f>
        <v>0.26140144908318941</v>
      </c>
      <c r="G147" s="15">
        <f>IF(F147&gt;1,0,IF(F147&lt;-1,PI(),ACOS(-TAN(Cálculos!$P$18)*TAN(Cálculos!E147))))</f>
        <v>1.3063224761916765</v>
      </c>
      <c r="H147" s="6">
        <f t="shared" si="20"/>
        <v>9.9795686091816034</v>
      </c>
      <c r="I147" s="80">
        <f>+(SIN((-6)*2*PI()/360)-SIN(Cálculos!$P$18)*SIN(E147))/(COS(Cálculos!$P$18)*COS(E147))</f>
        <v>0.12561907990392315</v>
      </c>
      <c r="J147" s="80">
        <f t="shared" si="16"/>
        <v>0.12561907990392315</v>
      </c>
      <c r="K147" s="7">
        <f t="shared" si="17"/>
        <v>11.037798898706248</v>
      </c>
      <c r="L147" s="6">
        <f>(24*60/PI()*D147*Cálculos!$P$20*(G147*SIN(E147)*SIN(Cálculos!$P$18)+COS(E147)*COS(Cálculos!$P$18)*SIN(G147)))*$K$1</f>
        <v>203.4005222062552</v>
      </c>
    </row>
    <row r="148" spans="1:12" x14ac:dyDescent="0.25">
      <c r="A148" s="1">
        <v>5</v>
      </c>
      <c r="B148" s="1">
        <v>25</v>
      </c>
      <c r="C148" s="1">
        <f t="shared" si="15"/>
        <v>145</v>
      </c>
      <c r="D148" s="15">
        <f t="shared" si="18"/>
        <v>0.97364028069474995</v>
      </c>
      <c r="E148" s="15">
        <f t="shared" si="19"/>
        <v>0.36562135129228251</v>
      </c>
      <c r="F148" s="15">
        <f>+(-TAN(Cálculos!$P$18)*TAN(Cálculos!E148))</f>
        <v>0.26393537233334441</v>
      </c>
      <c r="G148" s="15">
        <f>IF(F148&gt;1,0,IF(F148&lt;-1,PI(),ACOS(-TAN(Cálculos!$P$18)*TAN(Cálculos!E148))))</f>
        <v>1.3036963382705042</v>
      </c>
      <c r="H148" s="6">
        <f t="shared" si="20"/>
        <v>9.9595063932746122</v>
      </c>
      <c r="I148" s="80">
        <f>+(SIN((-6)*2*PI()/360)-SIN(Cálculos!$P$18)*SIN(E148))/(COS(Cálculos!$P$18)*COS(E148))</f>
        <v>0.12798686471880358</v>
      </c>
      <c r="J148" s="80">
        <f t="shared" si="16"/>
        <v>0.12798686471880358</v>
      </c>
      <c r="K148" s="7">
        <f t="shared" si="17"/>
        <v>11.019563150293868</v>
      </c>
      <c r="L148" s="6">
        <f>(24*60/PI()*D148*Cálculos!$P$20*(G148*SIN(E148)*SIN(Cálculos!$P$18)+COS(E148)*COS(Cálculos!$P$18)*SIN(G148)))*$K$1</f>
        <v>202.00324445678706</v>
      </c>
    </row>
    <row r="149" spans="1:12" x14ac:dyDescent="0.25">
      <c r="A149" s="1">
        <v>5</v>
      </c>
      <c r="B149" s="1">
        <v>26</v>
      </c>
      <c r="C149" s="1">
        <f t="shared" si="15"/>
        <v>146</v>
      </c>
      <c r="D149" s="15">
        <f t="shared" si="18"/>
        <v>0.97330243918562676</v>
      </c>
      <c r="E149" s="15">
        <f t="shared" si="19"/>
        <v>0.3687225360410043</v>
      </c>
      <c r="F149" s="15">
        <f>+(-TAN(Cálculos!$P$18)*TAN(Cálculos!E149))</f>
        <v>0.26638968158428489</v>
      </c>
      <c r="G149" s="15">
        <f>IF(F149&gt;1,0,IF(F149&lt;-1,PI(),ACOS(-TAN(Cálculos!$P$18)*TAN(Cálculos!E149))))</f>
        <v>1.301150911421689</v>
      </c>
      <c r="H149" s="6">
        <f t="shared" si="20"/>
        <v>9.9400607645417605</v>
      </c>
      <c r="I149" s="80">
        <f>+(SIN((-6)*2*PI()/360)-SIN(Cálculos!$P$18)*SIN(E149))/(COS(Cálculos!$P$18)*COS(E149))</f>
        <v>0.13027892359248081</v>
      </c>
      <c r="J149" s="80">
        <f t="shared" si="16"/>
        <v>0.13027892359248081</v>
      </c>
      <c r="K149" s="7">
        <f t="shared" si="17"/>
        <v>11.001905261957528</v>
      </c>
      <c r="L149" s="6">
        <f>(24*60/PI()*D149*Cálculos!$P$20*(G149*SIN(E149)*SIN(Cálculos!$P$18)+COS(E149)*COS(Cálculos!$P$18)*SIN(G149)))*$K$1</f>
        <v>200.65331903673714</v>
      </c>
    </row>
    <row r="150" spans="1:12" x14ac:dyDescent="0.25">
      <c r="A150" s="1">
        <v>5</v>
      </c>
      <c r="B150" s="1">
        <v>27</v>
      </c>
      <c r="C150" s="1">
        <f t="shared" si="15"/>
        <v>147</v>
      </c>
      <c r="D150" s="15">
        <f t="shared" si="18"/>
        <v>0.97297250873995333</v>
      </c>
      <c r="E150" s="15">
        <f t="shared" si="19"/>
        <v>0.37171446034461303</v>
      </c>
      <c r="F150" s="15">
        <f>+(-TAN(Cálculos!$P$18)*TAN(Cálculos!E150))</f>
        <v>0.26876310165142597</v>
      </c>
      <c r="G150" s="15">
        <f>IF(F150&gt;1,0,IF(F150&lt;-1,PI(),ACOS(-TAN(Cálculos!$P$18)*TAN(Cálculos!E150))))</f>
        <v>1.2986876726776431</v>
      </c>
      <c r="H150" s="6">
        <f t="shared" si="20"/>
        <v>9.9212430066795019</v>
      </c>
      <c r="I150" s="80">
        <f>+(SIN((-6)*2*PI()/360)-SIN(Cálculos!$P$18)*SIN(E150))/(COS(Cálculos!$P$18)*COS(E150))</f>
        <v>0.1324941986358186</v>
      </c>
      <c r="J150" s="80">
        <f t="shared" si="16"/>
        <v>0.1324941986358186</v>
      </c>
      <c r="K150" s="7">
        <f t="shared" si="17"/>
        <v>10.984833814765496</v>
      </c>
      <c r="L150" s="6">
        <f>(24*60/PI()*D150*Cálculos!$P$20*(G150*SIN(E150)*SIN(Cálculos!$P$18)+COS(E150)*COS(Cálculos!$P$18)*SIN(G150)))*$K$1</f>
        <v>199.35107901409083</v>
      </c>
    </row>
    <row r="151" spans="1:12" x14ac:dyDescent="0.25">
      <c r="A151" s="1">
        <v>5</v>
      </c>
      <c r="B151" s="1">
        <v>28</v>
      </c>
      <c r="C151" s="1">
        <f t="shared" si="15"/>
        <v>148</v>
      </c>
      <c r="D151" s="15">
        <f t="shared" si="18"/>
        <v>0.97265058712324137</v>
      </c>
      <c r="E151" s="15">
        <f t="shared" si="19"/>
        <v>0.37459623763136651</v>
      </c>
      <c r="F151" s="15">
        <f>+(-TAN(Cálculos!$P$18)*TAN(Cálculos!E151))</f>
        <v>0.27105438475167076</v>
      </c>
      <c r="G151" s="15">
        <f>IF(F151&gt;1,0,IF(F151&lt;-1,PI(),ACOS(-TAN(Cálculos!$P$18)*TAN(Cálculos!E151))))</f>
        <v>1.2963080721963491</v>
      </c>
      <c r="H151" s="6">
        <f t="shared" si="20"/>
        <v>9.9030641980787752</v>
      </c>
      <c r="I151" s="80">
        <f>+(SIN((-6)*2*PI()/360)-SIN(Cálculos!$P$18)*SIN(E151))/(COS(Cálculos!$P$18)*COS(E151))</f>
        <v>0.13463165504580973</v>
      </c>
      <c r="J151" s="80">
        <f t="shared" si="16"/>
        <v>0.13463165504580973</v>
      </c>
      <c r="K151" s="7">
        <f t="shared" si="17"/>
        <v>10.968357222514641</v>
      </c>
      <c r="L151" s="6">
        <f>(24*60/PI()*D151*Cálculos!$P$20*(G151*SIN(E151)*SIN(Cálculos!$P$18)+COS(E151)*COS(Cálculos!$P$18)*SIN(G151)))*$K$1</f>
        <v>198.09684087454281</v>
      </c>
    </row>
    <row r="152" spans="1:12" x14ac:dyDescent="0.25">
      <c r="A152" s="1">
        <v>5</v>
      </c>
      <c r="B152" s="1">
        <v>29</v>
      </c>
      <c r="C152" s="1">
        <f t="shared" si="15"/>
        <v>149</v>
      </c>
      <c r="D152" s="15">
        <f t="shared" si="18"/>
        <v>0.97233676972781347</v>
      </c>
      <c r="E152" s="15">
        <f t="shared" si="19"/>
        <v>0.37736701396846095</v>
      </c>
      <c r="F152" s="15">
        <f>+(-TAN(Cálculos!$P$18)*TAN(Cálculos!E152))</f>
        <v>0.27326231250007416</v>
      </c>
      <c r="G152" s="15">
        <f>IF(F152&gt;1,0,IF(F152&lt;-1,PI(),ACOS(-TAN(Cálculos!$P$18)*TAN(Cálculos!E152))))</f>
        <v>1.2940135305897891</v>
      </c>
      <c r="H152" s="6">
        <f t="shared" si="20"/>
        <v>9.8855351914157019</v>
      </c>
      <c r="I152" s="80">
        <f>+(SIN((-6)*2*PI()/360)-SIN(Cálculos!$P$18)*SIN(E152))/(COS(Cálculos!$P$18)*COS(E152))</f>
        <v>0.13669028272410902</v>
      </c>
      <c r="J152" s="80">
        <f t="shared" si="16"/>
        <v>0.13669028272410902</v>
      </c>
      <c r="K152" s="7">
        <f t="shared" si="17"/>
        <v>10.952483717019508</v>
      </c>
      <c r="L152" s="6">
        <f>(24*60/PI()*D152*Cálculos!$P$20*(G152*SIN(E152)*SIN(Cálculos!$P$18)+COS(E152)*COS(Cálculos!$P$18)*SIN(G152)))*$K$1</f>
        <v>196.89090483297494</v>
      </c>
    </row>
    <row r="153" spans="1:12" x14ac:dyDescent="0.25">
      <c r="A153" s="1">
        <v>5</v>
      </c>
      <c r="B153" s="1">
        <v>30</v>
      </c>
      <c r="C153" s="1">
        <f t="shared" si="15"/>
        <v>150</v>
      </c>
      <c r="D153" s="15">
        <f t="shared" si="18"/>
        <v>0.97203114954453662</v>
      </c>
      <c r="E153" s="15">
        <f t="shared" si="19"/>
        <v>0.3800259683150693</v>
      </c>
      <c r="F153" s="15">
        <f>+(-TAN(Cálculos!$P$18)*TAN(Cálculos!E153))</f>
        <v>0.27538569789781758</v>
      </c>
      <c r="G153" s="15">
        <f>IF(F153&gt;1,0,IF(F153&lt;-1,PI(),ACOS(-TAN(Cálculos!$P$18)*TAN(Cálculos!E153))))</f>
        <v>1.2918054362442615</v>
      </c>
      <c r="H153" s="6">
        <f t="shared" si="20"/>
        <v>9.8686665931803113</v>
      </c>
      <c r="I153" s="80">
        <f>+(SIN((-6)*2*PI()/360)-SIN(Cálculos!$P$18)*SIN(E153))/(COS(Cálculos!$P$18)*COS(E153))</f>
        <v>0.13866909788936269</v>
      </c>
      <c r="J153" s="80">
        <f t="shared" si="16"/>
        <v>0.13866909788936269</v>
      </c>
      <c r="K153" s="7">
        <f t="shared" si="17"/>
        <v>10.937221333396151</v>
      </c>
      <c r="L153" s="6">
        <f>(24*60/PI()*D153*Cálculos!$P$20*(G153*SIN(E153)*SIN(Cálculos!$P$18)+COS(E153)*COS(Cálculos!$P$18)*SIN(G153)))*$K$1</f>
        <v>195.73355515115034</v>
      </c>
    </row>
    <row r="154" spans="1:12" x14ac:dyDescent="0.25">
      <c r="A154" s="1">
        <v>5</v>
      </c>
      <c r="B154" s="1">
        <v>31</v>
      </c>
      <c r="C154" s="1">
        <f t="shared" si="15"/>
        <v>151</v>
      </c>
      <c r="D154" s="15">
        <f t="shared" si="18"/>
        <v>0.97173381713526685</v>
      </c>
      <c r="E154" s="15">
        <f t="shared" si="19"/>
        <v>0.38257231276563386</v>
      </c>
      <c r="F154" s="15">
        <f>+(-TAN(Cálculos!$P$18)*TAN(Cálculos!E154))</f>
        <v>0.27742338730515625</v>
      </c>
      <c r="G154" s="15">
        <f>IF(F154&gt;1,0,IF(F154&lt;-1,PI(),ACOS(-TAN(Cálculos!$P$18)*TAN(Cálculos!E154))))</f>
        <v>1.2896851426419813</v>
      </c>
      <c r="H154" s="6">
        <f t="shared" si="20"/>
        <v>9.852468743215077</v>
      </c>
      <c r="I154" s="80">
        <f>+(SIN((-6)*2*PI()/360)-SIN(Cálculos!$P$18)*SIN(E154))/(COS(Cálculos!$P$18)*COS(E154))</f>
        <v>0.14056714467810846</v>
      </c>
      <c r="J154" s="80">
        <f t="shared" si="16"/>
        <v>0.14056714467810846</v>
      </c>
      <c r="K154" s="7">
        <f t="shared" si="17"/>
        <v>10.922577895391186</v>
      </c>
      <c r="L154" s="6">
        <f>(24*60/PI()*D154*Cálculos!$P$20*(G154*SIN(E154)*SIN(Cálculos!$P$18)+COS(E154)*COS(Cálculos!$P$18)*SIN(G154)))*$K$1</f>
        <v>194.62506045994266</v>
      </c>
    </row>
    <row r="155" spans="1:12" x14ac:dyDescent="0.25">
      <c r="A155" s="1">
        <v>6</v>
      </c>
      <c r="B155" s="1">
        <v>1</v>
      </c>
      <c r="C155" s="1">
        <f t="shared" si="15"/>
        <v>152</v>
      </c>
      <c r="D155" s="15">
        <f t="shared" si="18"/>
        <v>0.9714448606060142</v>
      </c>
      <c r="E155" s="15">
        <f t="shared" si="19"/>
        <v>0.38500529278333917</v>
      </c>
      <c r="F155" s="15">
        <f>+(-TAN(Cálculos!$P$18)*TAN(Cálculos!E155))</f>
        <v>0.27937426239290458</v>
      </c>
      <c r="G155" s="15">
        <f>IF(F155&gt;1,0,IF(F155&lt;-1,PI(),ACOS(-TAN(Cálculos!$P$18)*TAN(Cálculos!E155))))</f>
        <v>1.2876539656936621</v>
      </c>
      <c r="H155" s="6">
        <f t="shared" si="20"/>
        <v>9.8369516943373512</v>
      </c>
      <c r="I155" s="80">
        <f>+(SIN((-6)*2*PI()/360)-SIN(Cálculos!$P$18)*SIN(E155))/(COS(Cálculos!$P$18)*COS(E155))</f>
        <v>0.14238349672894449</v>
      </c>
      <c r="J155" s="80">
        <f t="shared" si="16"/>
        <v>0.14238349672894449</v>
      </c>
      <c r="K155" s="7">
        <f t="shared" si="17"/>
        <v>10.908561000807744</v>
      </c>
      <c r="L155" s="6">
        <f>(24*60/PI()*D155*Cálculos!$P$20*(G155*SIN(E155)*SIN(Cálculos!$P$18)+COS(E155)*COS(Cálculos!$P$18)*SIN(G155)))*$K$1</f>
        <v>193.56567408440907</v>
      </c>
    </row>
    <row r="156" spans="1:12" x14ac:dyDescent="0.25">
      <c r="A156" s="1">
        <v>6</v>
      </c>
      <c r="B156" s="1">
        <v>2</v>
      </c>
      <c r="C156" s="1">
        <f t="shared" si="15"/>
        <v>153</v>
      </c>
      <c r="D156" s="15">
        <f t="shared" si="18"/>
        <v>0.9711643655808343</v>
      </c>
      <c r="E156" s="15">
        <f t="shared" si="19"/>
        <v>0.38732418742369801</v>
      </c>
      <c r="F156" s="15">
        <f>+(-TAN(Cálculos!$P$18)*TAN(Cálculos!E156))</f>
        <v>0.2812372420659604</v>
      </c>
      <c r="G156" s="15">
        <f>IF(F156&gt;1,0,IF(F156&lt;-1,PI(),ACOS(-TAN(Cálculos!$P$18)*TAN(Cálculos!E156))))</f>
        <v>1.2857131810920466</v>
      </c>
      <c r="H156" s="6">
        <f t="shared" si="20"/>
        <v>9.8221251921218098</v>
      </c>
      <c r="I156" s="80">
        <f>+(SIN((-6)*2*PI()/360)-SIN(Cálculos!$P$18)*SIN(E156))/(COS(Cálculos!$P$18)*COS(E156))</f>
        <v>0.14411725874461284</v>
      </c>
      <c r="J156" s="80">
        <f t="shared" si="16"/>
        <v>0.14411725874461284</v>
      </c>
      <c r="K156" s="7">
        <f t="shared" si="17"/>
        <v>10.895178007081078</v>
      </c>
      <c r="L156" s="6">
        <f>(24*60/PI()*D156*Cálculos!$P$20*(G156*SIN(E156)*SIN(Cálculos!$P$18)+COS(E156)*COS(Cálculos!$P$18)*SIN(G156)))*$K$1</f>
        <v>192.55563437001342</v>
      </c>
    </row>
    <row r="157" spans="1:12" x14ac:dyDescent="0.25">
      <c r="A157" s="1">
        <v>6</v>
      </c>
      <c r="B157" s="1">
        <v>3</v>
      </c>
      <c r="C157" s="1">
        <f t="shared" si="15"/>
        <v>154</v>
      </c>
      <c r="D157" s="15">
        <f t="shared" si="18"/>
        <v>0.97089241517645686</v>
      </c>
      <c r="E157" s="15">
        <f t="shared" si="19"/>
        <v>0.38952830954818268</v>
      </c>
      <c r="F157" s="15">
        <f>+(-TAN(Cálculos!$P$18)*TAN(Cálculos!E157))</f>
        <v>0.28301128435233092</v>
      </c>
      <c r="G157" s="15">
        <f>IF(F157&gt;1,0,IF(F157&lt;-1,PI(),ACOS(-TAN(Cálculos!$P$18)*TAN(Cálculos!E157))))</f>
        <v>1.2838640216965596</v>
      </c>
      <c r="H157" s="6">
        <f t="shared" si="20"/>
        <v>9.8079986549206968</v>
      </c>
      <c r="I157" s="80">
        <f>+(SIN((-6)*2*PI()/360)-SIN(Cálculos!$P$18)*SIN(E157))/(COS(Cálculos!$P$18)*COS(E157))</f>
        <v>0.14576756802661633</v>
      </c>
      <c r="J157" s="80">
        <f t="shared" si="16"/>
        <v>0.14576756802661633</v>
      </c>
      <c r="K157" s="7">
        <f t="shared" si="17"/>
        <v>10.882436017057245</v>
      </c>
      <c r="L157" s="6">
        <f>(24*60/PI()*D157*Cálculos!$P$20*(G157*SIN(E157)*SIN(Cálculos!$P$18)+COS(E157)*COS(Cálculos!$P$18)*SIN(G157)))*$K$1</f>
        <v>191.59516500831108</v>
      </c>
    </row>
    <row r="158" spans="1:12" x14ac:dyDescent="0.25">
      <c r="A158" s="1">
        <v>6</v>
      </c>
      <c r="B158" s="1">
        <v>4</v>
      </c>
      <c r="C158" s="1">
        <f t="shared" si="15"/>
        <v>155</v>
      </c>
      <c r="D158" s="15">
        <f t="shared" si="18"/>
        <v>0.97062908997765562</v>
      </c>
      <c r="E158" s="15">
        <f t="shared" si="19"/>
        <v>0.39161700602783878</v>
      </c>
      <c r="F158" s="15">
        <f>+(-TAN(Cálculos!$P$18)*TAN(Cálculos!E158))</f>
        <v>0.2846953882511199</v>
      </c>
      <c r="G158" s="15">
        <f>IF(F158&gt;1,0,IF(F158&lt;-1,PI(),ACOS(-TAN(Cálculos!$P$18)*TAN(Cálculos!E158))))</f>
        <v>1.2821076749594118</v>
      </c>
      <c r="H158" s="6">
        <f t="shared" si="20"/>
        <v>9.7945811542006762</v>
      </c>
      <c r="I158" s="80">
        <f>+(SIN((-6)*2*PI()/360)-SIN(Cálculos!$P$18)*SIN(E158))/(COS(Cálculos!$P$18)*COS(E158))</f>
        <v>0.14733359597698534</v>
      </c>
      <c r="J158" s="80">
        <f t="shared" si="16"/>
        <v>0.14733359597698534</v>
      </c>
      <c r="K158" s="7">
        <f t="shared" si="17"/>
        <v>10.870341865028781</v>
      </c>
      <c r="L158" s="6">
        <f>(24*60/PI()*D158*Cálculos!$P$20*(G158*SIN(E158)*SIN(Cálculos!$P$18)+COS(E158)*COS(Cálculos!$P$18)*SIN(G158)))*$K$1</f>
        <v>190.6844753604226</v>
      </c>
    </row>
    <row r="159" spans="1:12" x14ac:dyDescent="0.25">
      <c r="A159" s="1">
        <v>6</v>
      </c>
      <c r="B159" s="1">
        <v>5</v>
      </c>
      <c r="C159" s="1">
        <f t="shared" si="15"/>
        <v>156</v>
      </c>
      <c r="D159" s="15">
        <f t="shared" si="18"/>
        <v>0.97037446801337024</v>
      </c>
      <c r="E159" s="15">
        <f t="shared" si="19"/>
        <v>0.3935896579368216</v>
      </c>
      <c r="F159" s="15">
        <f>+(-TAN(Cálculos!$P$18)*TAN(Cálculos!E159))</f>
        <v>0.28628859553296693</v>
      </c>
      <c r="G159" s="15">
        <f>IF(F159&gt;1,0,IF(F159&lt;-1,PI(),ACOS(-TAN(Cálculos!$P$18)*TAN(Cálculos!E159))))</f>
        <v>1.2804452804035833</v>
      </c>
      <c r="H159" s="6">
        <f t="shared" si="20"/>
        <v>9.781881395276077</v>
      </c>
      <c r="I159" s="80">
        <f>+(SIN((-6)*2*PI()/360)-SIN(Cálculos!$P$18)*SIN(E159))/(COS(Cálculos!$P$18)*COS(E159))</f>
        <v>0.14881454956183679</v>
      </c>
      <c r="J159" s="80">
        <f t="shared" si="16"/>
        <v>0.14881454956183679</v>
      </c>
      <c r="K159" s="7">
        <f t="shared" si="17"/>
        <v>10.858902103081478</v>
      </c>
      <c r="L159" s="6">
        <f>(24*60/PI()*D159*Cálculos!$P$20*(G159*SIN(E159)*SIN(Cálculos!$P$18)+COS(E159)*COS(Cálculos!$P$18)*SIN(G159)))*$K$1</f>
        <v>189.82376077663736</v>
      </c>
    </row>
    <row r="160" spans="1:12" x14ac:dyDescent="0.25">
      <c r="A160" s="1">
        <v>6</v>
      </c>
      <c r="B160" s="1">
        <v>6</v>
      </c>
      <c r="C160" s="1">
        <f t="shared" si="15"/>
        <v>157</v>
      </c>
      <c r="D160" s="15">
        <f t="shared" si="18"/>
        <v>0.97012862473358386</v>
      </c>
      <c r="E160" s="15">
        <f t="shared" si="19"/>
        <v>0.39544568073579722</v>
      </c>
      <c r="F160" s="15">
        <f>+(-TAN(Cálculos!$P$18)*TAN(Cálculos!E160))</f>
        <v>0.28778999248648651</v>
      </c>
      <c r="G160" s="15">
        <f>IF(F160&gt;1,0,IF(F160&lt;-1,PI(),ACOS(-TAN(Cálculos!$P$18)*TAN(Cálculos!E160))))</f>
        <v>1.278877927163141</v>
      </c>
      <c r="H160" s="6">
        <f t="shared" si="20"/>
        <v>9.769907698518276</v>
      </c>
      <c r="I160" s="80">
        <f>+(SIN((-6)*2*PI()/360)-SIN(Cálculos!$P$18)*SIN(E160))/(COS(Cálculos!$P$18)*COS(E160))</f>
        <v>0.15020967273142155</v>
      </c>
      <c r="J160" s="80">
        <f t="shared" si="16"/>
        <v>0.15020967273142155</v>
      </c>
      <c r="K160" s="7">
        <f t="shared" si="17"/>
        <v>10.848122987806168</v>
      </c>
      <c r="L160" s="6">
        <f>(24*60/PI()*D160*Cálculos!$P$20*(G160*SIN(E160)*SIN(Cálculos!$P$18)+COS(E160)*COS(Cálculos!$P$18)*SIN(G160)))*$K$1</f>
        <v>189.01320291052181</v>
      </c>
    </row>
    <row r="161" spans="1:12" x14ac:dyDescent="0.25">
      <c r="A161" s="1">
        <v>6</v>
      </c>
      <c r="B161" s="1">
        <v>7</v>
      </c>
      <c r="C161" s="1">
        <f t="shared" si="15"/>
        <v>158</v>
      </c>
      <c r="D161" s="15">
        <f t="shared" si="18"/>
        <v>0.96989163298696601</v>
      </c>
      <c r="E161" s="15">
        <f t="shared" si="19"/>
        <v>0.39718452444515412</v>
      </c>
      <c r="F161" s="15">
        <f>+(-TAN(Cálculos!$P$18)*TAN(Cálculos!E161))</f>
        <v>0.28919871160435784</v>
      </c>
      <c r="G161" s="15">
        <f>IF(F161&gt;1,0,IF(F161&lt;-1,PI(),ACOS(-TAN(Cálculos!$P$18)*TAN(Cálculos!E161))))</f>
        <v>1.2774066515963205</v>
      </c>
      <c r="H161" s="6">
        <f t="shared" si="20"/>
        <v>9.7586679811210058</v>
      </c>
      <c r="I161" s="80">
        <f>+(SIN((-6)*2*PI()/360)-SIN(Cálculos!$P$18)*SIN(E161))/(COS(Cálculos!$P$18)*COS(E161))</f>
        <v>0.15151824779143491</v>
      </c>
      <c r="J161" s="80">
        <f t="shared" si="16"/>
        <v>0.15151824779143491</v>
      </c>
      <c r="K161" s="7">
        <f t="shared" si="17"/>
        <v>10.838010467429047</v>
      </c>
      <c r="L161" s="6">
        <f>(24*60/PI()*D161*Cálculos!$P$20*(G161*SIN(E161)*SIN(Cálculos!$P$18)+COS(E161)*COS(Cálculos!$P$18)*SIN(G161)))*$K$1</f>
        <v>188.25297002593672</v>
      </c>
    </row>
    <row r="162" spans="1:12" x14ac:dyDescent="0.25">
      <c r="A162" s="1">
        <v>6</v>
      </c>
      <c r="B162" s="1">
        <v>8</v>
      </c>
      <c r="C162" s="1">
        <f t="shared" si="15"/>
        <v>159</v>
      </c>
      <c r="D162" s="15">
        <f t="shared" si="18"/>
        <v>0.96966356299928591</v>
      </c>
      <c r="E162" s="15">
        <f t="shared" si="19"/>
        <v>0.39880567380797377</v>
      </c>
      <c r="F162" s="15">
        <f>+(-TAN(Cálculos!$P$18)*TAN(Cálculos!E162))</f>
        <v>0.29051393320284052</v>
      </c>
      <c r="G162" s="15">
        <f>IF(F162&gt;1,0,IF(F162&lt;-1,PI(),ACOS(-TAN(Cálculos!$P$18)*TAN(Cálculos!E162))))</f>
        <v>1.2760324349816998</v>
      </c>
      <c r="H162" s="6">
        <f t="shared" si="20"/>
        <v>9.7481697395004048</v>
      </c>
      <c r="I162" s="80">
        <f>+(SIN((-6)*2*PI()/360)-SIN(Cálculos!$P$18)*SIN(E162))/(COS(Cálculos!$P$18)*COS(E162))</f>
        <v>0.15273959672047516</v>
      </c>
      <c r="J162" s="80">
        <f t="shared" si="16"/>
        <v>0.15273959672047516</v>
      </c>
      <c r="K162" s="7">
        <f t="shared" si="17"/>
        <v>10.828570169413254</v>
      </c>
      <c r="L162" s="6">
        <f>(24*60/PI()*D162*Cálculos!$P$20*(G162*SIN(E162)*SIN(Cálculos!$P$18)+COS(E162)*COS(Cálculos!$P$18)*SIN(G162)))*$K$1</f>
        <v>187.54321729541289</v>
      </c>
    </row>
    <row r="163" spans="1:12" x14ac:dyDescent="0.25">
      <c r="A163" s="1">
        <v>6</v>
      </c>
      <c r="B163" s="1">
        <v>9</v>
      </c>
      <c r="C163" s="1">
        <f t="shared" si="15"/>
        <v>160</v>
      </c>
      <c r="D163" s="15">
        <f t="shared" si="18"/>
        <v>0.96944448235260294</v>
      </c>
      <c r="E163" s="15">
        <f t="shared" si="19"/>
        <v>0.40030864844271274</v>
      </c>
      <c r="F163" s="15">
        <f>+(-TAN(Cálculos!$P$18)*TAN(Cálculos!E163))</f>
        <v>0.29173488696866207</v>
      </c>
      <c r="G163" s="15">
        <f>IF(F163&gt;1,0,IF(F163&lt;-1,PI(),ACOS(-TAN(Cálculos!$P$18)*TAN(Cálculos!E163))))</f>
        <v>1.2747562013076235</v>
      </c>
      <c r="H163" s="6">
        <f t="shared" si="20"/>
        <v>9.7384200324074648</v>
      </c>
      <c r="I163" s="80">
        <f>+(SIN((-6)*2*PI()/360)-SIN(Cálculos!$P$18)*SIN(E163))/(COS(Cálculos!$P$18)*COS(E163))</f>
        <v>0.15387308242867304</v>
      </c>
      <c r="J163" s="80">
        <f t="shared" si="16"/>
        <v>0.15387308242867304</v>
      </c>
      <c r="K163" s="7">
        <f t="shared" si="17"/>
        <v>10.8198073885833</v>
      </c>
      <c r="L163" s="6">
        <f>(24*60/PI()*D163*Cálculos!$P$20*(G163*SIN(E163)*SIN(Cálculos!$P$18)+COS(E163)*COS(Cálculos!$P$18)*SIN(G163)))*$K$1</f>
        <v>186.88408708838276</v>
      </c>
    </row>
    <row r="164" spans="1:12" x14ac:dyDescent="0.25">
      <c r="A164" s="1">
        <v>6</v>
      </c>
      <c r="B164" s="1">
        <v>10</v>
      </c>
      <c r="C164" s="1">
        <f t="shared" si="15"/>
        <v>161</v>
      </c>
      <c r="D164" s="15">
        <f t="shared" si="18"/>
        <v>0.96923445596524105</v>
      </c>
      <c r="E164" s="15">
        <f t="shared" si="19"/>
        <v>0.40169300298555</v>
      </c>
      <c r="F164" s="15">
        <f>+(-TAN(Cálculos!$P$18)*TAN(Cálculos!E164))</f>
        <v>0.29286085342741902</v>
      </c>
      <c r="G164" s="15">
        <f>IF(F164&gt;1,0,IF(F164&lt;-1,PI(),ACOS(-TAN(Cálculos!$P$18)*TAN(Cálculos!E164))))</f>
        <v>1.2735788151648</v>
      </c>
      <c r="H164" s="6">
        <f t="shared" si="20"/>
        <v>9.7294254648286671</v>
      </c>
      <c r="I164" s="80">
        <f>+(SIN((-6)*2*PI()/360)-SIN(Cálculos!$P$18)*SIN(E164))/(COS(Cálculos!$P$18)*COS(E164))</f>
        <v>0.15491810995267691</v>
      </c>
      <c r="J164" s="80">
        <f t="shared" si="16"/>
        <v>0.15491810995267691</v>
      </c>
      <c r="K164" s="7">
        <f t="shared" si="17"/>
        <v>10.811727075822619</v>
      </c>
      <c r="L164" s="6">
        <f>(24*60/PI()*D164*Cálculos!$P$20*(G164*SIN(E164)*SIN(Cálculos!$P$18)+COS(E164)*COS(Cálculos!$P$18)*SIN(G164)))*$K$1</f>
        <v>186.27570924782233</v>
      </c>
    </row>
    <row r="165" spans="1:12" x14ac:dyDescent="0.25">
      <c r="A165" s="1">
        <v>6</v>
      </c>
      <c r="B165" s="1">
        <v>11</v>
      </c>
      <c r="C165" s="1">
        <f t="shared" si="15"/>
        <v>162</v>
      </c>
      <c r="D165" s="15">
        <f t="shared" si="18"/>
        <v>0.96903354607255143</v>
      </c>
      <c r="E165" s="15">
        <f t="shared" si="19"/>
        <v>0.40295832722235758</v>
      </c>
      <c r="F165" s="15">
        <f>+(-TAN(Cálculos!$P$18)*TAN(Cálculos!E165))</f>
        <v>0.29389116532786697</v>
      </c>
      <c r="G165" s="15">
        <f>IF(F165&gt;1,0,IF(F165&lt;-1,PI(),ACOS(-TAN(Cálculos!$P$18)*TAN(Cálculos!E165))))</f>
        <v>1.2725010797516902</v>
      </c>
      <c r="H165" s="6">
        <f t="shared" si="20"/>
        <v>9.7211921727482711</v>
      </c>
      <c r="I165" s="80">
        <f>+(SIN((-6)*2*PI()/360)-SIN(Cálculos!$P$18)*SIN(E165))/(COS(Cálculos!$P$18)*COS(E165))</f>
        <v>0.15587412758237337</v>
      </c>
      <c r="J165" s="80">
        <f t="shared" si="16"/>
        <v>0.15587412758237337</v>
      </c>
      <c r="K165" s="7">
        <f t="shared" si="17"/>
        <v>10.8043338273926</v>
      </c>
      <c r="L165" s="6">
        <f>(24*60/PI()*D165*Cálculos!$P$20*(G165*SIN(E165)*SIN(Cálculos!$P$18)+COS(E165)*COS(Cálculos!$P$18)*SIN(G165)))*$K$1</f>
        <v>185.71820135392193</v>
      </c>
    </row>
    <row r="166" spans="1:12" x14ac:dyDescent="0.25">
      <c r="A166" s="1">
        <v>6</v>
      </c>
      <c r="B166" s="1">
        <v>12</v>
      </c>
      <c r="C166" s="1">
        <f t="shared" si="15"/>
        <v>163</v>
      </c>
      <c r="D166" s="15">
        <f t="shared" si="18"/>
        <v>0.96884181220847143</v>
      </c>
      <c r="E166" s="15">
        <f t="shared" si="19"/>
        <v>0.40410424621025626</v>
      </c>
      <c r="F166" s="15">
        <f>+(-TAN(Cálculos!$P$18)*TAN(Cálculos!E166))</f>
        <v>0.29482520893674258</v>
      </c>
      <c r="G166" s="15">
        <f>IF(F166&gt;1,0,IF(F166&lt;-1,PI(),ACOS(-TAN(Cálculos!$P$18)*TAN(Cálculos!E166))))</f>
        <v>1.2715237350019197</v>
      </c>
      <c r="H166" s="6">
        <f t="shared" si="20"/>
        <v>9.7137258088427867</v>
      </c>
      <c r="I166" s="80">
        <f>+(SIN((-6)*2*PI()/360)-SIN(Cálculos!$P$18)*SIN(E166))/(COS(Cálculos!$P$18)*COS(E166))</f>
        <v>0.15674062791494128</v>
      </c>
      <c r="J166" s="80">
        <f t="shared" si="16"/>
        <v>0.15674062791494128</v>
      </c>
      <c r="K166" s="7">
        <f t="shared" si="17"/>
        <v>10.797631874919555</v>
      </c>
      <c r="L166" s="6">
        <f>(24*60/PI()*D166*Cálculos!$P$20*(G166*SIN(E166)*SIN(Cálculos!$P$18)+COS(E166)*COS(Cálculos!$P$18)*SIN(G166)))*$K$1</f>
        <v>185.21166897347493</v>
      </c>
    </row>
    <row r="167" spans="1:12" x14ac:dyDescent="0.25">
      <c r="A167" s="1">
        <v>6</v>
      </c>
      <c r="B167" s="1">
        <v>13</v>
      </c>
      <c r="C167" s="1">
        <f t="shared" si="15"/>
        <v>164</v>
      </c>
      <c r="D167" s="15">
        <f t="shared" si="18"/>
        <v>0.96865931118788273</v>
      </c>
      <c r="E167" s="15">
        <f t="shared" si="19"/>
        <v>0.40513042038871888</v>
      </c>
      <c r="F167" s="15">
        <f>+(-TAN(Cálculos!$P$18)*TAN(Cálculos!E167))</f>
        <v>0.2956624252390555</v>
      </c>
      <c r="G167" s="15">
        <f>IF(F167&gt;1,0,IF(F167&lt;-1,PI(),ACOS(-TAN(Cálculos!$P$18)*TAN(Cálculos!E167))))</f>
        <v>1.2706474558425125</v>
      </c>
      <c r="H167" s="6">
        <f t="shared" si="20"/>
        <v>9.7070315291748805</v>
      </c>
      <c r="I167" s="80">
        <f>+(SIN((-6)*2*PI()/360)-SIN(Cálculos!$P$18)*SIN(E167))/(COS(Cálculos!$P$18)*COS(E167))</f>
        <v>0.15751714883208121</v>
      </c>
      <c r="J167" s="80">
        <f t="shared" si="16"/>
        <v>0.15751714883208121</v>
      </c>
      <c r="K167" s="7">
        <f t="shared" si="17"/>
        <v>10.791625076093577</v>
      </c>
      <c r="L167" s="6">
        <f>(24*60/PI()*D167*Cálculos!$P$20*(G167*SIN(E167)*SIN(Cálculos!$P$18)+COS(E167)*COS(Cálculos!$P$18)*SIN(G167)))*$K$1</f>
        <v>184.75620589374952</v>
      </c>
    </row>
    <row r="168" spans="1:12" x14ac:dyDescent="0.25">
      <c r="A168" s="1">
        <v>6</v>
      </c>
      <c r="B168" s="1">
        <v>14</v>
      </c>
      <c r="C168" s="1">
        <f t="shared" si="15"/>
        <v>165</v>
      </c>
      <c r="D168" s="15">
        <f t="shared" si="18"/>
        <v>0.96848609708977662</v>
      </c>
      <c r="E168" s="15">
        <f t="shared" si="19"/>
        <v>0.40603654568018976</v>
      </c>
      <c r="F168" s="15">
        <f>+(-TAN(Cálculos!$P$18)*TAN(Cálculos!E168))</f>
        <v>0.29640231103911779</v>
      </c>
      <c r="G168" s="15">
        <f>IF(F168&gt;1,0,IF(F168&lt;-1,PI(),ACOS(-TAN(Cálculos!$P$18)*TAN(Cálculos!E168))))</f>
        <v>1.2698728505912245</v>
      </c>
      <c r="H168" s="6">
        <f t="shared" si="20"/>
        <v>9.7011139809498843</v>
      </c>
      <c r="I168" s="80">
        <f>+(SIN((-6)*2*PI()/360)-SIN(Cálculos!$P$18)*SIN(E168))/(COS(Cálculos!$P$18)*COS(E168))</f>
        <v>0.15820327439653428</v>
      </c>
      <c r="J168" s="80">
        <f t="shared" si="16"/>
        <v>0.15820327439653428</v>
      </c>
      <c r="K168" s="7">
        <f t="shared" si="17"/>
        <v>10.786316906120627</v>
      </c>
      <c r="L168" s="6">
        <f>(24*60/PI()*D168*Cálculos!$P$20*(G168*SIN(E168)*SIN(Cálculos!$P$18)+COS(E168)*COS(Cálculos!$P$18)*SIN(G168)))*$K$1</f>
        <v>184.35189433969578</v>
      </c>
    </row>
    <row r="169" spans="1:12" x14ac:dyDescent="0.25">
      <c r="A169" s="1">
        <v>6</v>
      </c>
      <c r="B169" s="1">
        <v>15</v>
      </c>
      <c r="C169" s="1">
        <f t="shared" si="15"/>
        <v>166</v>
      </c>
      <c r="D169" s="15">
        <f t="shared" si="18"/>
        <v>0.96832222124122846</v>
      </c>
      <c r="E169" s="15">
        <f t="shared" si="19"/>
        <v>0.40682235358018926</v>
      </c>
      <c r="F169" s="15">
        <f>+(-TAN(Cálculos!$P$18)*TAN(Cálculos!E169))</f>
        <v>0.29704441995793457</v>
      </c>
      <c r="G169" s="15">
        <f>IF(F169&gt;1,0,IF(F169&lt;-1,PI(),ACOS(-TAN(Cálculos!$P$18)*TAN(Cálculos!E169))))</f>
        <v>1.2692004595006854</v>
      </c>
      <c r="H169" s="6">
        <f t="shared" si="20"/>
        <v>9.6959772913938718</v>
      </c>
      <c r="I169" s="80">
        <f>+(SIN((-6)*2*PI()/360)-SIN(Cálculos!$P$18)*SIN(E169))/(COS(Cálculos!$P$18)*COS(E169))</f>
        <v>0.15879863566429531</v>
      </c>
      <c r="J169" s="80">
        <f t="shared" si="16"/>
        <v>0.15879863566429531</v>
      </c>
      <c r="K169" s="7">
        <f t="shared" si="17"/>
        <v>10.781710449966132</v>
      </c>
      <c r="L169" s="6">
        <f>(24*60/PI()*D169*Cálculos!$P$20*(G169*SIN(E169)*SIN(Cálculos!$P$18)+COS(E169)*COS(Cálculos!$P$18)*SIN(G169)))*$K$1</f>
        <v>183.99880517342402</v>
      </c>
    </row>
    <row r="170" spans="1:12" x14ac:dyDescent="0.25">
      <c r="A170" s="1">
        <v>6</v>
      </c>
      <c r="B170" s="1">
        <v>16</v>
      </c>
      <c r="C170" s="1">
        <f t="shared" si="15"/>
        <v>167</v>
      </c>
      <c r="D170" s="15">
        <f t="shared" si="18"/>
        <v>0.96816773220218899</v>
      </c>
      <c r="E170" s="15">
        <f t="shared" si="19"/>
        <v>0.40748761123687749</v>
      </c>
      <c r="F170" s="15">
        <f>+(-TAN(Cálculos!$P$18)*TAN(Cálculos!E170))</f>
        <v>0.29758836332296279</v>
      </c>
      <c r="G170" s="15">
        <f>IF(F170&gt;1,0,IF(F170&lt;-1,PI(),ACOS(-TAN(Cálculos!$P$18)*TAN(Cálculos!E170))))</f>
        <v>1.2686307534564192</v>
      </c>
      <c r="H170" s="6">
        <f t="shared" si="20"/>
        <v>9.6916250578072667</v>
      </c>
      <c r="I170" s="80">
        <f>+(SIN((-6)*2*PI()/360)-SIN(Cálculos!$P$18)*SIN(E170))/(COS(Cálculos!$P$18)*COS(E170))</f>
        <v>0.15930291140924233</v>
      </c>
      <c r="J170" s="80">
        <f t="shared" si="16"/>
        <v>0.15930291140924233</v>
      </c>
      <c r="K170" s="7">
        <f t="shared" si="17"/>
        <v>10.777808395425239</v>
      </c>
      <c r="L170" s="6">
        <f>(24*60/PI()*D170*Cálculos!$P$20*(G170*SIN(E170)*SIN(Cálculos!$P$18)+COS(E170)*COS(Cálculos!$P$18)*SIN(G170)))*$K$1</f>
        <v>183.69699807499265</v>
      </c>
    </row>
    <row r="171" spans="1:12" x14ac:dyDescent="0.25">
      <c r="A171" s="1">
        <v>6</v>
      </c>
      <c r="B171" s="1">
        <v>17</v>
      </c>
      <c r="C171" s="1">
        <f t="shared" si="15"/>
        <v>168</v>
      </c>
      <c r="D171" s="15">
        <f t="shared" si="18"/>
        <v>0.96802267575109457</v>
      </c>
      <c r="E171" s="15">
        <f t="shared" si="19"/>
        <v>0.40803212152005325</v>
      </c>
      <c r="F171" s="15">
        <f>+(-TAN(Cálculos!$P$18)*TAN(Cálculos!E171))</f>
        <v>0.29803381094665427</v>
      </c>
      <c r="G171" s="15">
        <f>IF(F171&gt;1,0,IF(F171&lt;-1,PI(),ACOS(-TAN(Cálculos!$P$18)*TAN(Cálculos!E171))))</f>
        <v>1.2681641328351259</v>
      </c>
      <c r="H171" s="6">
        <f t="shared" si="20"/>
        <v>9.6880603388427478</v>
      </c>
      <c r="I171" s="80">
        <f>+(SIN((-6)*2*PI()/360)-SIN(Cálculos!$P$18)*SIN(E171))/(COS(Cálculos!$P$18)*COS(E171))</f>
        <v>0.1597158287572395</v>
      </c>
      <c r="J171" s="80">
        <f t="shared" si="16"/>
        <v>0.1597158287572395</v>
      </c>
      <c r="K171" s="7">
        <f t="shared" si="17"/>
        <v>10.77461302705129</v>
      </c>
      <c r="L171" s="6">
        <f>(24*60/PI()*D171*Cálculos!$P$20*(G171*SIN(E171)*SIN(Cálculos!$P$18)+COS(E171)*COS(Cálculos!$P$18)*SIN(G171)))*$K$1</f>
        <v>183.44652170363733</v>
      </c>
    </row>
    <row r="172" spans="1:12" x14ac:dyDescent="0.25">
      <c r="A172" s="1">
        <v>6</v>
      </c>
      <c r="B172" s="1">
        <v>18</v>
      </c>
      <c r="C172" s="1">
        <f t="shared" si="15"/>
        <v>169</v>
      </c>
      <c r="D172" s="15">
        <f t="shared" si="18"/>
        <v>0.96788709487130231</v>
      </c>
      <c r="E172" s="15">
        <f t="shared" si="19"/>
        <v>0.40845572307956829</v>
      </c>
      <c r="F172" s="15">
        <f>+(-TAN(Cálculos!$P$18)*TAN(Cálculos!E172))</f>
        <v>0.29838049179062881</v>
      </c>
      <c r="G172" s="15">
        <f>IF(F172&gt;1,0,IF(F172&lt;-1,PI(),ACOS(-TAN(Cálculos!$P$18)*TAN(Cálculos!E172))))</f>
        <v>1.2678009265288619</v>
      </c>
      <c r="H172" s="6">
        <f t="shared" si="20"/>
        <v>9.6852856470505539</v>
      </c>
      <c r="I172" s="80">
        <f>+(SIN((-6)*2*PI()/360)-SIN(Cálculos!$P$18)*SIN(E172))/(COS(Cálculos!$P$18)*COS(E172))</f>
        <v>0.16003716372712376</v>
      </c>
      <c r="J172" s="80">
        <f t="shared" si="16"/>
        <v>0.16003716372712376</v>
      </c>
      <c r="K172" s="7">
        <f t="shared" si="17"/>
        <v>10.772126220970348</v>
      </c>
      <c r="L172" s="6">
        <f>(24*60/PI()*D172*Cálculos!$P$20*(G172*SIN(E172)*SIN(Cálculos!$P$18)+COS(E172)*COS(Cálculos!$P$18)*SIN(G172)))*$K$1</f>
        <v>183.24741383868155</v>
      </c>
    </row>
    <row r="173" spans="1:12" x14ac:dyDescent="0.25">
      <c r="A173" s="1">
        <v>6</v>
      </c>
      <c r="B173" s="1">
        <v>19</v>
      </c>
      <c r="C173" s="1">
        <f t="shared" si="15"/>
        <v>170</v>
      </c>
      <c r="D173" s="15">
        <f t="shared" si="18"/>
        <v>0.96776102973835298</v>
      </c>
      <c r="E173" s="15">
        <f t="shared" si="19"/>
        <v>0.40875829039313832</v>
      </c>
      <c r="F173" s="15">
        <f>+(-TAN(Cálculos!$P$18)*TAN(Cálculos!E173))</f>
        <v>0.298628194512774</v>
      </c>
      <c r="G173" s="15">
        <f>IF(F173&gt;1,0,IF(F173&lt;-1,PI(),ACOS(-TAN(Cálculos!$P$18)*TAN(Cálculos!E173))))</f>
        <v>1.2675413911399751</v>
      </c>
      <c r="H173" s="6">
        <f t="shared" si="20"/>
        <v>9.6833029427282202</v>
      </c>
      <c r="I173" s="80">
        <f>+(SIN((-6)*2*PI()/360)-SIN(Cálculos!$P$18)*SIN(E173))/(COS(Cálculos!$P$18)*COS(E173))</f>
        <v>0.16026674167635604</v>
      </c>
      <c r="J173" s="80">
        <f t="shared" si="16"/>
        <v>0.16026674167635604</v>
      </c>
      <c r="K173" s="7">
        <f t="shared" si="17"/>
        <v>10.770349440605797</v>
      </c>
      <c r="L173" s="6">
        <f>(24*60/PI()*D173*Cálculos!$P$20*(G173*SIN(E173)*SIN(Cálculos!$P$18)+COS(E173)*COS(Cálculos!$P$18)*SIN(G173)))*$K$1</f>
        <v>183.0997014994775</v>
      </c>
    </row>
    <row r="174" spans="1:12" x14ac:dyDescent="0.25">
      <c r="A174" s="1">
        <v>6</v>
      </c>
      <c r="B174" s="1">
        <v>20</v>
      </c>
      <c r="C174" s="1">
        <f t="shared" si="15"/>
        <v>171</v>
      </c>
      <c r="D174" s="15">
        <f t="shared" si="18"/>
        <v>0.96764451770806614</v>
      </c>
      <c r="E174" s="15">
        <f t="shared" si="19"/>
        <v>0.40893973380353849</v>
      </c>
      <c r="F174" s="15">
        <f>+(-TAN(Cálculos!$P$18)*TAN(Cálculos!E174))</f>
        <v>0.29877676789503793</v>
      </c>
      <c r="G174" s="15">
        <f>IF(F174&gt;1,0,IF(F174&lt;-1,PI(),ACOS(-TAN(Cálculos!$P$18)*TAN(Cálculos!E174))))</f>
        <v>1.2673857103508137</v>
      </c>
      <c r="H174" s="6">
        <f t="shared" si="20"/>
        <v>9.6821136291055243</v>
      </c>
      <c r="I174" s="80">
        <f>+(SIN((-6)*2*PI()/360)-SIN(Cálculos!$P$18)*SIN(E174))/(COS(Cálculos!$P$18)*COS(E174))</f>
        <v>0.16040443764950313</v>
      </c>
      <c r="J174" s="80">
        <f t="shared" si="16"/>
        <v>0.16040443764950313</v>
      </c>
      <c r="K174" s="7">
        <f t="shared" si="17"/>
        <v>10.769283733332722</v>
      </c>
      <c r="L174" s="6">
        <f>(24*60/PI()*D174*Cálculos!$P$20*(G174*SIN(E174)*SIN(Cálculos!$P$18)+COS(E174)*COS(Cálculos!$P$18)*SIN(G174)))*$K$1</f>
        <v>183.0034010438367</v>
      </c>
    </row>
    <row r="175" spans="1:12" x14ac:dyDescent="0.25">
      <c r="A175" s="1">
        <v>6</v>
      </c>
      <c r="B175" s="1">
        <v>21</v>
      </c>
      <c r="C175" s="1">
        <f t="shared" si="15"/>
        <v>172</v>
      </c>
      <c r="D175" s="15">
        <f t="shared" si="18"/>
        <v>0.96753759330547084</v>
      </c>
      <c r="E175" s="15">
        <f t="shared" si="19"/>
        <v>0.40899999954517041</v>
      </c>
      <c r="F175" s="15">
        <f>+(-TAN(Cálculos!$P$18)*TAN(Cálculos!E175))</f>
        <v>0.29882612115015939</v>
      </c>
      <c r="G175" s="15">
        <f>IF(F175&gt;1,0,IF(F175&lt;-1,PI(),ACOS(-TAN(Cálculos!$P$18)*TAN(Cálculos!E175))))</f>
        <v>1.2673339944713817</v>
      </c>
      <c r="H175" s="6">
        <f t="shared" si="20"/>
        <v>9.6817185488888242</v>
      </c>
      <c r="I175" s="80">
        <f>+(SIN((-6)*2*PI()/360)-SIN(Cálculos!$P$18)*SIN(E175))/(COS(Cálculos!$P$18)*COS(E175))</f>
        <v>0.16045017662810937</v>
      </c>
      <c r="J175" s="80">
        <f t="shared" si="16"/>
        <v>0.16045017662810937</v>
      </c>
      <c r="K175" s="7">
        <f t="shared" si="17"/>
        <v>10.768929728077767</v>
      </c>
      <c r="L175" s="6">
        <f>(24*60/PI()*D175*Cálculos!$P$20*(G175*SIN(E175)*SIN(Cálculos!$P$18)+COS(E175)*COS(Cálculos!$P$18)*SIN(G175)))*$K$1</f>
        <v>182.95851824452518</v>
      </c>
    </row>
    <row r="176" spans="1:12" x14ac:dyDescent="0.25">
      <c r="A176" s="1">
        <v>6</v>
      </c>
      <c r="B176" s="1">
        <v>22</v>
      </c>
      <c r="C176" s="1">
        <f t="shared" si="15"/>
        <v>173</v>
      </c>
      <c r="D176" s="15">
        <f t="shared" si="18"/>
        <v>0.96744028821457528</v>
      </c>
      <c r="E176" s="15">
        <f t="shared" si="19"/>
        <v>0.40893906975999411</v>
      </c>
      <c r="F176" s="15">
        <f>+(-TAN(Cálculos!$P$18)*TAN(Cálculos!E176))</f>
        <v>0.29877622410607657</v>
      </c>
      <c r="G176" s="15">
        <f>IF(F176&gt;1,0,IF(F176&lt;-1,PI(),ACOS(-TAN(Cálculos!$P$18)*TAN(Cálculos!E176))))</f>
        <v>1.267386280167214</v>
      </c>
      <c r="H176" s="6">
        <f t="shared" si="20"/>
        <v>9.6821179821821701</v>
      </c>
      <c r="I176" s="80">
        <f>+(SIN((-6)*2*PI()/360)-SIN(Cálculos!$P$18)*SIN(E176))/(COS(Cálculos!$P$18)*COS(E176))</f>
        <v>0.16040393368092473</v>
      </c>
      <c r="J176" s="80">
        <f t="shared" si="16"/>
        <v>0.16040393368092473</v>
      </c>
      <c r="K176" s="7">
        <f t="shared" si="17"/>
        <v>10.769287633875571</v>
      </c>
      <c r="L176" s="6">
        <f>(24*60/PI()*D176*Cálculos!$P$20*(G176*SIN(E176)*SIN(Cálculos!$P$18)+COS(E176)*COS(Cálculos!$P$18)*SIN(G176)))*$K$1</f>
        <v>182.96504834351728</v>
      </c>
    </row>
    <row r="177" spans="1:12" x14ac:dyDescent="0.25">
      <c r="A177" s="1">
        <v>6</v>
      </c>
      <c r="B177" s="1">
        <v>23</v>
      </c>
      <c r="C177" s="1">
        <f t="shared" si="15"/>
        <v>174</v>
      </c>
      <c r="D177" s="15">
        <f t="shared" si="18"/>
        <v>0.96735263126897797</v>
      </c>
      <c r="E177" s="15">
        <f t="shared" si="19"/>
        <v>0.40875696250282001</v>
      </c>
      <c r="F177" s="15">
        <f>+(-TAN(Cálculos!$P$18)*TAN(Cálculos!E177))</f>
        <v>0.2986271072672565</v>
      </c>
      <c r="G177" s="15">
        <f>IF(F177&gt;1,0,IF(F177&lt;-1,PI(),ACOS(-TAN(Cálculos!$P$18)*TAN(Cálculos!E177))))</f>
        <v>1.2675425303688466</v>
      </c>
      <c r="H177" s="6">
        <f t="shared" si="20"/>
        <v>9.6833116457957189</v>
      </c>
      <c r="I177" s="80">
        <f>+(SIN((-6)*2*PI()/360)-SIN(Cálculos!$P$18)*SIN(E177))/(COS(Cálculos!$P$18)*COS(E177))</f>
        <v>0.16026573401386715</v>
      </c>
      <c r="J177" s="80">
        <f t="shared" si="16"/>
        <v>0.16026573401386715</v>
      </c>
      <c r="K177" s="7">
        <f t="shared" si="17"/>
        <v>10.770357239388609</v>
      </c>
      <c r="L177" s="6">
        <f>(24*60/PI()*D177*Cálculos!$P$20*(G177*SIN(E177)*SIN(Cálculos!$P$18)+COS(E177)*COS(Cálculos!$P$18)*SIN(G177)))*$K$1</f>
        <v>183.02297608381721</v>
      </c>
    </row>
    <row r="178" spans="1:12" x14ac:dyDescent="0.25">
      <c r="A178" s="1">
        <v>6</v>
      </c>
      <c r="B178" s="1">
        <v>24</v>
      </c>
      <c r="C178" s="1">
        <f t="shared" si="15"/>
        <v>175</v>
      </c>
      <c r="D178" s="15">
        <f t="shared" si="18"/>
        <v>0.96727464844332345</v>
      </c>
      <c r="E178" s="15">
        <f t="shared" si="19"/>
        <v>0.40845373173595856</v>
      </c>
      <c r="F178" s="15">
        <f>+(-TAN(Cálculos!$P$18)*TAN(Cálculos!E178))</f>
        <v>0.29837886175268996</v>
      </c>
      <c r="G178" s="15">
        <f>IF(F178&gt;1,0,IF(F178&lt;-1,PI(),ACOS(-TAN(Cálculos!$P$18)*TAN(Cálculos!E178))))</f>
        <v>1.2678026343633442</v>
      </c>
      <c r="H178" s="6">
        <f t="shared" si="20"/>
        <v>9.6852986939449472</v>
      </c>
      <c r="I178" s="80">
        <f>+(SIN((-6)*2*PI()/360)-SIN(Cálculos!$P$18)*SIN(E178))/(COS(Cálculos!$P$18)*COS(E178))</f>
        <v>0.16003565291950983</v>
      </c>
      <c r="J178" s="80">
        <f t="shared" si="16"/>
        <v>0.16003565291950983</v>
      </c>
      <c r="K178" s="7">
        <f t="shared" si="17"/>
        <v>10.772137913392656</v>
      </c>
      <c r="L178" s="6">
        <f>(24*60/PI()*D178*Cálculos!$P$20*(G178*SIN(E178)*SIN(Cálculos!$P$18)+COS(E178)*COS(Cálculos!$P$18)*SIN(G178)))*$K$1</f>
        <v>183.13227571878073</v>
      </c>
    </row>
    <row r="179" spans="1:12" x14ac:dyDescent="0.25">
      <c r="A179" s="1">
        <v>6</v>
      </c>
      <c r="B179" s="1">
        <v>25</v>
      </c>
      <c r="C179" s="1">
        <f t="shared" si="15"/>
        <v>176</v>
      </c>
      <c r="D179" s="15">
        <f t="shared" si="18"/>
        <v>0.96720636284560613</v>
      </c>
      <c r="E179" s="15">
        <f t="shared" si="19"/>
        <v>0.40802946731323025</v>
      </c>
      <c r="F179" s="15">
        <f>+(-TAN(Cálculos!$P$18)*TAN(Cálculos!E179))</f>
        <v>0.29803163911081049</v>
      </c>
      <c r="G179" s="15">
        <f>IF(F179&gt;1,0,IF(F179&lt;-1,PI(),ACOS(-TAN(Cálculos!$P$18)*TAN(Cálculos!E179))))</f>
        <v>1.2681664080674151</v>
      </c>
      <c r="H179" s="6">
        <f t="shared" si="20"/>
        <v>9.6880777203370947</v>
      </c>
      <c r="I179" s="80">
        <f>+(SIN((-6)*2*PI()/360)-SIN(Cálculos!$P$18)*SIN(E179))/(COS(Cálculos!$P$18)*COS(E179))</f>
        <v>0.15971381562630535</v>
      </c>
      <c r="J179" s="80">
        <f t="shared" si="16"/>
        <v>0.15971381562630535</v>
      </c>
      <c r="K179" s="7">
        <f t="shared" si="17"/>
        <v>10.774628606225582</v>
      </c>
      <c r="L179" s="6">
        <f>(24*60/PI()*D179*Cálculos!$P$20*(G179*SIN(E179)*SIN(Cálculos!$P$18)+COS(E179)*COS(Cálculos!$P$18)*SIN(G179)))*$K$1</f>
        <v>183.29291099898705</v>
      </c>
    </row>
    <row r="180" spans="1:12" x14ac:dyDescent="0.25">
      <c r="A180" s="1">
        <v>6</v>
      </c>
      <c r="B180" s="1">
        <v>26</v>
      </c>
      <c r="C180" s="1">
        <f t="shared" si="15"/>
        <v>177</v>
      </c>
      <c r="D180" s="15">
        <f t="shared" si="18"/>
        <v>0.96714779471032231</v>
      </c>
      <c r="E180" s="15">
        <f t="shared" si="19"/>
        <v>0.40748429495333988</v>
      </c>
      <c r="F180" s="15">
        <f>+(-TAN(Cálculos!$P$18)*TAN(Cálculos!E180))</f>
        <v>0.29758565101209605</v>
      </c>
      <c r="G180" s="15">
        <f>IF(F180&gt;1,0,IF(F180&lt;-1,PI(),ACOS(-TAN(Cálculos!$P$18)*TAN(Cálculos!E180))))</f>
        <v>1.2686335944807408</v>
      </c>
      <c r="H180" s="6">
        <f t="shared" si="20"/>
        <v>9.6916467616343489</v>
      </c>
      <c r="I180" s="80">
        <f>+(SIN((-6)*2*PI()/360)-SIN(Cálculos!$P$18)*SIN(E180))/(COS(Cálculos!$P$18)*COS(E180))</f>
        <v>0.15930039704816984</v>
      </c>
      <c r="J180" s="80">
        <f t="shared" si="16"/>
        <v>0.15930039704816984</v>
      </c>
      <c r="K180" s="7">
        <f t="shared" si="17"/>
        <v>10.777827852192733</v>
      </c>
      <c r="L180" s="6">
        <f>(24*60/PI()*D180*Cálculos!$P$20*(G180*SIN(E180)*SIN(Cálculos!$P$18)+COS(E180)*COS(Cálculos!$P$18)*SIN(G180)))*$K$1</f>
        <v>183.50483513683022</v>
      </c>
    </row>
    <row r="181" spans="1:12" x14ac:dyDescent="0.25">
      <c r="A181" s="1">
        <v>6</v>
      </c>
      <c r="B181" s="1">
        <v>27</v>
      </c>
      <c r="C181" s="1">
        <f t="shared" si="15"/>
        <v>178</v>
      </c>
      <c r="D181" s="15">
        <f t="shared" si="18"/>
        <v>0.96709896139247453</v>
      </c>
      <c r="E181" s="15">
        <f t="shared" si="19"/>
        <v>0.40681837620262351</v>
      </c>
      <c r="F181" s="15">
        <f>+(-TAN(Cálculos!$P$18)*TAN(Cálculos!E181))</f>
        <v>0.29704116882061837</v>
      </c>
      <c r="G181" s="15">
        <f>IF(F181&gt;1,0,IF(F181&lt;-1,PI(),ACOS(-TAN(Cálculos!$P$18)*TAN(Cálculos!E181))))</f>
        <v>1.269203864317231</v>
      </c>
      <c r="H181" s="6">
        <f t="shared" si="20"/>
        <v>9.6960033022762833</v>
      </c>
      <c r="I181" s="80">
        <f>+(SIN((-6)*2*PI()/360)-SIN(Cálculos!$P$18)*SIN(E181))/(COS(Cálculos!$P$18)*COS(E181))</f>
        <v>0.15879562143546536</v>
      </c>
      <c r="J181" s="80">
        <f t="shared" si="16"/>
        <v>0.15879562143546536</v>
      </c>
      <c r="K181" s="7">
        <f t="shared" si="17"/>
        <v>10.781733772917677</v>
      </c>
      <c r="L181" s="6">
        <f>(24*60/PI()*D181*Cálculos!$P$20*(G181*SIN(E181)*SIN(Cálculos!$P$18)+COS(E181)*COS(Cálculos!$P$18)*SIN(G181)))*$K$1</f>
        <v>183.76799074911949</v>
      </c>
    </row>
    <row r="182" spans="1:12" x14ac:dyDescent="0.25">
      <c r="A182" s="1">
        <v>6</v>
      </c>
      <c r="B182" s="1">
        <v>28</v>
      </c>
      <c r="C182" s="1">
        <f t="shared" si="15"/>
        <v>179</v>
      </c>
      <c r="D182" s="15">
        <f t="shared" si="18"/>
        <v>0.96705987736242871</v>
      </c>
      <c r="E182" s="15">
        <f t="shared" si="19"/>
        <v>0.40603190838717862</v>
      </c>
      <c r="F182" s="15">
        <f>+(-TAN(Cálculos!$P$18)*TAN(Cálculos!E182))</f>
        <v>0.29639852304629466</v>
      </c>
      <c r="G182" s="15">
        <f>IF(F182&gt;1,0,IF(F182&lt;-1,PI(),ACOS(-TAN(Cálculos!$P$18)*TAN(Cálculos!E182))))</f>
        <v>1.2698768168110381</v>
      </c>
      <c r="H182" s="6">
        <f t="shared" si="20"/>
        <v>9.7011442806373438</v>
      </c>
      <c r="I182" s="80">
        <f>+(SIN((-6)*2*PI()/360)-SIN(Cálculos!$P$18)*SIN(E182))/(COS(Cálculos!$P$18)*COS(E182))</f>
        <v>0.15819976192882004</v>
      </c>
      <c r="J182" s="80">
        <f t="shared" si="16"/>
        <v>0.15819976192882004</v>
      </c>
      <c r="K182" s="7">
        <f t="shared" si="17"/>
        <v>10.786344081622669</v>
      </c>
      <c r="L182" s="6">
        <f>(24*60/PI()*D182*Cálculos!$P$20*(G182*SIN(E182)*SIN(Cálculos!$P$18)+COS(E182)*COS(Cálculos!$P$18)*SIN(G182)))*$K$1</f>
        <v>184.08230977809194</v>
      </c>
    </row>
    <row r="183" spans="1:12" x14ac:dyDescent="0.25">
      <c r="A183" s="1">
        <v>6</v>
      </c>
      <c r="B183" s="1">
        <v>29</v>
      </c>
      <c r="C183" s="1">
        <f t="shared" si="15"/>
        <v>180</v>
      </c>
      <c r="D183" s="15">
        <f t="shared" si="18"/>
        <v>0.96703055420162642</v>
      </c>
      <c r="E183" s="15">
        <f t="shared" si="19"/>
        <v>0.40512512455439242</v>
      </c>
      <c r="F183" s="15">
        <f>+(-TAN(Cálculos!$P$18)*TAN(Cálculos!E183))</f>
        <v>0.29565810268008008</v>
      </c>
      <c r="G183" s="15">
        <f>IF(F183&gt;1,0,IF(F183&lt;-1,PI(),ACOS(-TAN(Cálculos!$P$18)*TAN(Cálculos!E183))))</f>
        <v>1.2706519806932992</v>
      </c>
      <c r="H183" s="6">
        <f t="shared" si="20"/>
        <v>9.7070660964886137</v>
      </c>
      <c r="I183" s="80">
        <f>+(SIN((-6)*2*PI()/360)-SIN(Cálculos!$P$18)*SIN(E183))/(COS(Cálculos!$P$18)*COS(E183))</f>
        <v>0.15751314001762556</v>
      </c>
      <c r="J183" s="80">
        <f t="shared" si="16"/>
        <v>0.15751314001762556</v>
      </c>
      <c r="K183" s="7">
        <f t="shared" si="17"/>
        <v>10.791656088319026</v>
      </c>
      <c r="L183" s="6">
        <f>(24*60/PI()*D183*Cálculos!$P$20*(G183*SIN(E183)*SIN(Cálculos!$P$18)+COS(E183)*COS(Cálculos!$P$18)*SIN(G183)))*$K$1</f>
        <v>184.44771339135551</v>
      </c>
    </row>
    <row r="184" spans="1:12" x14ac:dyDescent="0.25">
      <c r="A184" s="1">
        <v>6</v>
      </c>
      <c r="B184" s="1">
        <v>30</v>
      </c>
      <c r="C184" s="1">
        <f t="shared" si="15"/>
        <v>181</v>
      </c>
      <c r="D184" s="15">
        <f t="shared" si="18"/>
        <v>0.96701100059915313</v>
      </c>
      <c r="E184" s="15">
        <f t="shared" si="19"/>
        <v>0.40409829340388442</v>
      </c>
      <c r="F184" s="15">
        <f>+(-TAN(Cálculos!$P$18)*TAN(Cálculos!E184))</f>
        <v>0.29482035441480614</v>
      </c>
      <c r="G184" s="15">
        <f>IF(F184&gt;1,0,IF(F184&lt;-1,PI(),ACOS(-TAN(Cálculos!$P$18)*TAN(Cálculos!E184))))</f>
        <v>1.2715288153347484</v>
      </c>
      <c r="H184" s="6">
        <f t="shared" si="20"/>
        <v>9.7137646197267351</v>
      </c>
      <c r="I184" s="80">
        <f>+(SIN((-6)*2*PI()/360)-SIN(Cálculos!$P$18)*SIN(E184))/(COS(Cálculos!$P$18)*COS(E184))</f>
        <v>0.15673612490543015</v>
      </c>
      <c r="J184" s="80">
        <f t="shared" si="16"/>
        <v>0.15673612490543015</v>
      </c>
      <c r="K184" s="7">
        <f t="shared" si="17"/>
        <v>10.797666705883449</v>
      </c>
      <c r="L184" s="6">
        <f>(24*60/PI()*D184*Cálculos!$P$20*(G184*SIN(E184)*SIN(Cálculos!$P$18)+COS(E184)*COS(Cálculos!$P$18)*SIN(G184)))*$K$1</f>
        <v>184.86411186139298</v>
      </c>
    </row>
    <row r="185" spans="1:12" x14ac:dyDescent="0.25">
      <c r="A185" s="1">
        <v>7</v>
      </c>
      <c r="B185" s="1">
        <v>1</v>
      </c>
      <c r="C185" s="1">
        <f t="shared" si="15"/>
        <v>182</v>
      </c>
      <c r="D185" s="15">
        <f t="shared" si="18"/>
        <v>0.96700122234916319</v>
      </c>
      <c r="E185" s="15">
        <f t="shared" si="19"/>
        <v>0.40295171920788542</v>
      </c>
      <c r="F185" s="15">
        <f>+(-TAN(Cálculos!$P$18)*TAN(Cálculos!E185))</f>
        <v>0.29388578175482255</v>
      </c>
      <c r="G185" s="15">
        <f>IF(F185&gt;1,0,IF(F185&lt;-1,PI(),ACOS(-TAN(Cálculos!$P$18)*TAN(Cálculos!E185))))</f>
        <v>1.2725067120485567</v>
      </c>
      <c r="H185" s="6">
        <f t="shared" si="20"/>
        <v>9.7212352003268574</v>
      </c>
      <c r="I185" s="80">
        <f>+(SIN((-6)*2*PI()/360)-SIN(Cálculos!$P$18)*SIN(E185))/(COS(Cálculos!$P$18)*COS(E185))</f>
        <v>0.15586913278482159</v>
      </c>
      <c r="J185" s="80">
        <f t="shared" si="16"/>
        <v>0.15586913278482159</v>
      </c>
      <c r="K185" s="7">
        <f t="shared" si="17"/>
        <v>10.804372456992384</v>
      </c>
      <c r="L185" s="6">
        <f>(24*60/PI()*D185*Cálculos!$P$20*(G185*SIN(E185)*SIN(Cálculos!$P$18)+COS(E185)*COS(Cálculos!$P$18)*SIN(G185)))*$K$1</f>
        <v>185.33140442536157</v>
      </c>
    </row>
    <row r="186" spans="1:12" x14ac:dyDescent="0.25">
      <c r="A186" s="1">
        <v>7</v>
      </c>
      <c r="B186" s="1">
        <v>2</v>
      </c>
      <c r="C186" s="1">
        <f t="shared" si="15"/>
        <v>183</v>
      </c>
      <c r="D186" s="15">
        <f t="shared" si="18"/>
        <v>0.96700122234916319</v>
      </c>
      <c r="E186" s="15">
        <f t="shared" si="19"/>
        <v>0.4016857417210748</v>
      </c>
      <c r="F186" s="15">
        <f>+(-TAN(Cálculos!$P$18)*TAN(Cálculos!E186))</f>
        <v>0.29285494401802703</v>
      </c>
      <c r="G186" s="15">
        <f>IF(F186&gt;1,0,IF(F186&lt;-1,PI(),ACOS(-TAN(Cálculos!$P$18)*TAN(Cálculos!E186))))</f>
        <v>1.273584995547016</v>
      </c>
      <c r="H186" s="6">
        <f t="shared" si="20"/>
        <v>9.7294726794709003</v>
      </c>
      <c r="I186" s="80">
        <f>+(SIN((-6)*2*PI()/360)-SIN(Cálculos!$P$18)*SIN(E186))/(COS(Cálculos!$P$18)*COS(E186))</f>
        <v>0.15491262602474229</v>
      </c>
      <c r="J186" s="80">
        <f t="shared" si="16"/>
        <v>0.15491262602474229</v>
      </c>
      <c r="K186" s="7">
        <f t="shared" si="17"/>
        <v>10.811769481882845</v>
      </c>
      <c r="L186" s="6">
        <f>(24*60/PI()*D186*Cálculos!$P$20*(G186*SIN(E186)*SIN(Cálculos!$P$18)+COS(E186)*COS(Cálculos!$P$18)*SIN(G186)))*$K$1</f>
        <v>185.84947912602775</v>
      </c>
    </row>
    <row r="187" spans="1:12" x14ac:dyDescent="0.25">
      <c r="A187" s="1">
        <v>7</v>
      </c>
      <c r="B187" s="1">
        <v>3</v>
      </c>
      <c r="C187" s="1">
        <f t="shared" si="15"/>
        <v>184</v>
      </c>
      <c r="D187" s="15">
        <f t="shared" si="18"/>
        <v>0.96701100059915313</v>
      </c>
      <c r="E187" s="15">
        <f t="shared" si="19"/>
        <v>0.40030073607990391</v>
      </c>
      <c r="F187" s="15">
        <f>+(-TAN(Cálculos!$P$18)*TAN(Cálculos!E187))</f>
        <v>0.29172845523427987</v>
      </c>
      <c r="G187" s="15">
        <f>IF(F187&gt;1,0,IF(F187&lt;-1,PI(),ACOS(-TAN(Cálculos!$P$18)*TAN(Cálculos!E187))))</f>
        <v>1.2747629255449882</v>
      </c>
      <c r="H187" s="6">
        <f t="shared" si="20"/>
        <v>9.7384714017969891</v>
      </c>
      <c r="I187" s="80">
        <f>+(SIN((-6)*2*PI()/360)-SIN(Cálculos!$P$18)*SIN(E187))/(COS(Cálculos!$P$18)*COS(E187))</f>
        <v>0.15386711227351843</v>
      </c>
      <c r="J187" s="80">
        <f t="shared" si="16"/>
        <v>0.15386711227351843</v>
      </c>
      <c r="K187" s="7">
        <f t="shared" si="17"/>
        <v>10.819853546904589</v>
      </c>
      <c r="L187" s="6">
        <f>(24*60/PI()*D187*Cálculos!$P$20*(G187*SIN(E187)*SIN(Cálculos!$P$18)+COS(E187)*COS(Cálculos!$P$18)*SIN(G187)))*$K$1</f>
        <v>186.41821263477459</v>
      </c>
    </row>
    <row r="188" spans="1:12" x14ac:dyDescent="0.25">
      <c r="A188" s="1">
        <v>7</v>
      </c>
      <c r="B188" s="1">
        <v>4</v>
      </c>
      <c r="C188" s="1">
        <f t="shared" si="15"/>
        <v>185</v>
      </c>
      <c r="D188" s="15">
        <f t="shared" si="18"/>
        <v>0.96703055420162642</v>
      </c>
      <c r="E188" s="15">
        <f t="shared" si="19"/>
        <v>0.39879711269143509</v>
      </c>
      <c r="F188" s="15">
        <f>+(-TAN(Cálculos!$P$18)*TAN(Cálculos!E188))</f>
        <v>0.29050698294458088</v>
      </c>
      <c r="G188" s="15">
        <f>IF(F188&gt;1,0,IF(F188&lt;-1,PI(),ACOS(-TAN(Cálculos!$P$18)*TAN(Cálculos!E188))))</f>
        <v>1.2760396985024116</v>
      </c>
      <c r="H188" s="6">
        <f t="shared" si="20"/>
        <v>9.7482252287112292</v>
      </c>
      <c r="I188" s="80">
        <f>+(SIN((-6)*2*PI()/360)-SIN(Cálculos!$P$18)*SIN(E188))/(COS(Cálculos!$P$18)*COS(E188))</f>
        <v>0.1527331434811986</v>
      </c>
      <c r="J188" s="80">
        <f t="shared" si="16"/>
        <v>0.1527331434811986</v>
      </c>
      <c r="K188" s="7">
        <f t="shared" si="17"/>
        <v>10.828620053825258</v>
      </c>
      <c r="L188" s="6">
        <f>(24*60/PI()*D188*Cálculos!$P$20*(G188*SIN(E188)*SIN(Cálculos!$P$18)+COS(E188)*COS(Cálculos!$P$18)*SIN(G188)))*$K$1</f>
        <v>187.03747005771126</v>
      </c>
    </row>
    <row r="189" spans="1:12" x14ac:dyDescent="0.25">
      <c r="A189" s="1">
        <v>7</v>
      </c>
      <c r="B189" s="1">
        <v>5</v>
      </c>
      <c r="C189" s="1">
        <f t="shared" si="15"/>
        <v>186</v>
      </c>
      <c r="D189" s="15">
        <f t="shared" si="18"/>
        <v>0.96705987736242871</v>
      </c>
      <c r="E189" s="15">
        <f t="shared" si="19"/>
        <v>0.39717531711172921</v>
      </c>
      <c r="F189" s="15">
        <f>+(-TAN(Cálculos!$P$18)*TAN(Cálculos!E189))</f>
        <v>0.28919124690574316</v>
      </c>
      <c r="G189" s="15">
        <f>IF(F189&gt;1,0,IF(F189&lt;-1,PI(),ACOS(-TAN(Cálculos!$P$18)*TAN(Cálculos!E189))))</f>
        <v>1.2774144494975816</v>
      </c>
      <c r="H189" s="6">
        <f t="shared" si="20"/>
        <v>9.7587275526985149</v>
      </c>
      <c r="I189" s="80">
        <f>+(SIN((-6)*2*PI()/360)-SIN(Cálculos!$P$18)*SIN(E189))/(COS(Cálculos!$P$18)*COS(E189))</f>
        <v>0.15151131484509023</v>
      </c>
      <c r="J189" s="80">
        <f t="shared" si="16"/>
        <v>0.15151131484509023</v>
      </c>
      <c r="K189" s="7">
        <f t="shared" si="17"/>
        <v>10.838064049847183</v>
      </c>
      <c r="L189" s="6">
        <f>(24*60/PI()*D189*Cálculos!$P$20*(G189*SIN(E189)*SIN(Cálculos!$P$18)+COS(E189)*COS(Cálculos!$P$18)*SIN(G189)))*$K$1</f>
        <v>187.70710472600123</v>
      </c>
    </row>
    <row r="190" spans="1:12" x14ac:dyDescent="0.25">
      <c r="A190" s="1">
        <v>7</v>
      </c>
      <c r="B190" s="1">
        <v>6</v>
      </c>
      <c r="C190" s="1">
        <f t="shared" si="15"/>
        <v>187</v>
      </c>
      <c r="D190" s="15">
        <f t="shared" si="18"/>
        <v>0.96709896139247453</v>
      </c>
      <c r="E190" s="15">
        <f t="shared" si="19"/>
        <v>0.39543582991381776</v>
      </c>
      <c r="F190" s="15">
        <f>+(-TAN(Cálculos!$P$18)*TAN(Cálculos!E190))</f>
        <v>0.28778201770562706</v>
      </c>
      <c r="G190" s="15">
        <f>IF(F190&gt;1,0,IF(F190&lt;-1,PI(),ACOS(-TAN(Cálculos!$P$18)*TAN(Cálculos!E190))))</f>
        <v>1.2788862542224066</v>
      </c>
      <c r="H190" s="6">
        <f t="shared" si="20"/>
        <v>9.7699713125651666</v>
      </c>
      <c r="I190" s="80">
        <f>+(SIN((-6)*2*PI()/360)-SIN(Cálculos!$P$18)*SIN(E190))/(COS(Cálculos!$P$18)*COS(E190))</f>
        <v>0.15020226368265274</v>
      </c>
      <c r="J190" s="80">
        <f t="shared" si="16"/>
        <v>0.15020226368265274</v>
      </c>
      <c r="K190" s="7">
        <f t="shared" si="17"/>
        <v>10.84818023829191</v>
      </c>
      <c r="L190" s="6">
        <f>(24*60/PI()*D190*Cálculos!$P$20*(G190*SIN(E190)*SIN(Cálculos!$P$18)+COS(E190)*COS(Cálculos!$P$18)*SIN(G190)))*$K$1</f>
        <v>188.42695797160931</v>
      </c>
    </row>
    <row r="191" spans="1:12" x14ac:dyDescent="0.25">
      <c r="A191" s="1">
        <v>7</v>
      </c>
      <c r="B191" s="1">
        <v>7</v>
      </c>
      <c r="C191" s="1">
        <f t="shared" si="15"/>
        <v>188</v>
      </c>
      <c r="D191" s="15">
        <f t="shared" si="18"/>
        <v>0.96714779471032231</v>
      </c>
      <c r="E191" s="15">
        <f t="shared" si="19"/>
        <v>0.39357916654529868</v>
      </c>
      <c r="F191" s="15">
        <f>+(-TAN(Cálculos!$P$18)*TAN(Cálculos!E191))</f>
        <v>0.28628011529429381</v>
      </c>
      <c r="G191" s="15">
        <f>IF(F191&gt;1,0,IF(F191&lt;-1,PI(),ACOS(-TAN(Cálculos!$P$18)*TAN(Cálculos!E191))))</f>
        <v>1.2804541310904005</v>
      </c>
      <c r="H191" s="6">
        <f t="shared" si="20"/>
        <v>9.7819490095427977</v>
      </c>
      <c r="I191" s="80">
        <f>+(SIN((-6)*2*PI()/360)-SIN(Cálculos!$P$18)*SIN(E191))/(COS(Cálculos!$P$18)*COS(E191))</f>
        <v>0.14880666823615038</v>
      </c>
      <c r="J191" s="80">
        <f t="shared" si="16"/>
        <v>0.14880666823615038</v>
      </c>
      <c r="K191" s="7">
        <f t="shared" si="17"/>
        <v>10.858962989905898</v>
      </c>
      <c r="L191" s="6">
        <f>(24*60/PI()*D191*Cálculos!$P$20*(G191*SIN(E191)*SIN(Cálculos!$P$18)+COS(E191)*COS(Cálculos!$P$18)*SIN(G191)))*$K$1</f>
        <v>189.19685888973723</v>
      </c>
    </row>
    <row r="192" spans="1:12" x14ac:dyDescent="0.25">
      <c r="A192" s="1">
        <v>7</v>
      </c>
      <c r="B192" s="1">
        <v>8</v>
      </c>
      <c r="C192" s="1">
        <f t="shared" si="15"/>
        <v>189</v>
      </c>
      <c r="D192" s="15">
        <f t="shared" si="18"/>
        <v>0.96720636284560613</v>
      </c>
      <c r="E192" s="15">
        <f t="shared" si="19"/>
        <v>0.39160587717559808</v>
      </c>
      <c r="F192" s="15">
        <f>+(-TAN(Cálculos!$P$18)*TAN(Cálculos!E192))</f>
        <v>0.28468640743670376</v>
      </c>
      <c r="G192" s="15">
        <f>IF(F192&gt;1,0,IF(F192&lt;-1,PI(),ACOS(-TAN(Cálculos!$P$18)*TAN(Cálculos!E192))))</f>
        <v>1.2821170434477982</v>
      </c>
      <c r="H192" s="6">
        <f t="shared" si="20"/>
        <v>9.7946527241800041</v>
      </c>
      <c r="I192" s="80">
        <f>+(SIN((-6)*2*PI()/360)-SIN(Cálculos!$P$18)*SIN(E192))/(COS(Cálculos!$P$18)*COS(E192))</f>
        <v>0.14732524641368783</v>
      </c>
      <c r="J192" s="80">
        <f t="shared" si="16"/>
        <v>0.14732524641368783</v>
      </c>
      <c r="K192" s="7">
        <f t="shared" si="17"/>
        <v>10.870406354739114</v>
      </c>
      <c r="L192" s="6">
        <f>(24*60/PI()*D192*Cálculos!$P$20*(G192*SIN(E192)*SIN(Cálculos!$P$18)+COS(E192)*COS(Cálculos!$P$18)*SIN(G192)))*$K$1</f>
        <v>190.0166240892905</v>
      </c>
    </row>
    <row r="193" spans="1:12" x14ac:dyDescent="0.25">
      <c r="A193" s="1">
        <v>7</v>
      </c>
      <c r="B193" s="1">
        <v>9</v>
      </c>
      <c r="C193" s="1">
        <f t="shared" si="15"/>
        <v>190</v>
      </c>
      <c r="D193" s="15">
        <f t="shared" si="18"/>
        <v>0.96727464844332345</v>
      </c>
      <c r="E193" s="15">
        <f t="shared" si="19"/>
        <v>0.38951654653294338</v>
      </c>
      <c r="F193" s="15">
        <f>+(-TAN(Cálculos!$P$18)*TAN(Cálculos!E193))</f>
        <v>0.28300180809281911</v>
      </c>
      <c r="G193" s="15">
        <f>IF(F193&gt;1,0,IF(F193&lt;-1,PI(),ACOS(-TAN(Cálculos!$P$18)*TAN(Cálculos!E193))))</f>
        <v>1.2838739018778655</v>
      </c>
      <c r="H193" s="6">
        <f t="shared" si="20"/>
        <v>9.8080741339459827</v>
      </c>
      <c r="I193" s="80">
        <f>+(SIN((-6)*2*PI()/360)-SIN(Cálculos!$P$18)*SIN(E193))/(COS(Cálculos!$P$18)*COS(E193))</f>
        <v>0.1457587544714426</v>
      </c>
      <c r="J193" s="80">
        <f t="shared" si="16"/>
        <v>0.1457587544714426</v>
      </c>
      <c r="K193" s="7">
        <f t="shared" si="17"/>
        <v>10.882504074546162</v>
      </c>
      <c r="L193" s="6">
        <f>(24*60/PI()*D193*Cálculos!$P$20*(G193*SIN(E193)*SIN(Cálculos!$P$18)+COS(E193)*COS(Cálculos!$P$18)*SIN(G193)))*$K$1</f>
        <v>190.88605743277827</v>
      </c>
    </row>
    <row r="194" spans="1:12" x14ac:dyDescent="0.25">
      <c r="A194" s="1">
        <v>7</v>
      </c>
      <c r="B194" s="1">
        <v>10</v>
      </c>
      <c r="C194" s="1">
        <f t="shared" si="15"/>
        <v>191</v>
      </c>
      <c r="D194" s="15">
        <f t="shared" si="18"/>
        <v>0.96735263126897786</v>
      </c>
      <c r="E194" s="15">
        <f t="shared" si="19"/>
        <v>0.38731179373109537</v>
      </c>
      <c r="F194" s="15">
        <f>+(-TAN(Cálculos!$P$18)*TAN(Cálculos!E194))</f>
        <v>0.28122727573116674</v>
      </c>
      <c r="G194" s="15">
        <f>IF(F194&gt;1,0,IF(F194&lt;-1,PI(),ACOS(-TAN(Cálculos!$P$18)*TAN(Cálculos!E194))))</f>
        <v>1.2857235665882429</v>
      </c>
      <c r="H194" s="6">
        <f t="shared" si="20"/>
        <v>9.8222045314685058</v>
      </c>
      <c r="I194" s="80">
        <f>+(SIN((-6)*2*PI()/360)-SIN(Cálculos!$P$18)*SIN(E194))/(COS(Cálculos!$P$18)*COS(E194))</f>
        <v>0.14410798564207314</v>
      </c>
      <c r="J194" s="80">
        <f t="shared" si="16"/>
        <v>0.14410798564207314</v>
      </c>
      <c r="K194" s="7">
        <f t="shared" si="17"/>
        <v>10.895249595658413</v>
      </c>
      <c r="L194" s="6">
        <f>(24*60/PI()*D194*Cálculos!$P$20*(G194*SIN(E194)*SIN(Cálculos!$P$18)+COS(E194)*COS(Cálculos!$P$18)*SIN(G194)))*$K$1</f>
        <v>191.8049497671</v>
      </c>
    </row>
    <row r="195" spans="1:12" x14ac:dyDescent="0.25">
      <c r="A195" s="1">
        <v>7</v>
      </c>
      <c r="B195" s="1">
        <v>11</v>
      </c>
      <c r="C195" s="1">
        <f t="shared" si="15"/>
        <v>192</v>
      </c>
      <c r="D195" s="15">
        <f t="shared" si="18"/>
        <v>0.96744028821457528</v>
      </c>
      <c r="E195" s="15">
        <f t="shared" si="19"/>
        <v>0.38499227208589176</v>
      </c>
      <c r="F195" s="15">
        <f>+(-TAN(Cálculos!$P$18)*TAN(Cálculos!E195))</f>
        <v>0.27936381158208523</v>
      </c>
      <c r="G195" s="15">
        <f>IF(F195&gt;1,0,IF(F195&lt;-1,PI(),ACOS(-TAN(Cálculos!$P$18)*TAN(Cálculos!E195))))</f>
        <v>1.2876648498709986</v>
      </c>
      <c r="H195" s="6">
        <f t="shared" si="20"/>
        <v>9.8370348433273325</v>
      </c>
      <c r="I195" s="80">
        <f>+(SIN((-6)*2*PI()/360)-SIN(Cálculos!$P$18)*SIN(E195))/(COS(Cálculos!$P$18)*COS(E195))</f>
        <v>0.14237376871441926</v>
      </c>
      <c r="J195" s="80">
        <f t="shared" si="16"/>
        <v>0.14237376871441926</v>
      </c>
      <c r="K195" s="7">
        <f t="shared" si="17"/>
        <v>10.908636082274349</v>
      </c>
      <c r="L195" s="6">
        <f>(24*60/PI()*D195*Cálculos!$P$20*(G195*SIN(E195)*SIN(Cálculos!$P$18)+COS(E195)*COS(Cálculos!$P$18)*SIN(G195)))*$K$1</f>
        <v>192.77307864672292</v>
      </c>
    </row>
    <row r="196" spans="1:12" x14ac:dyDescent="0.25">
      <c r="A196" s="1">
        <v>7</v>
      </c>
      <c r="B196" s="1">
        <v>12</v>
      </c>
      <c r="C196" s="1">
        <f t="shared" si="15"/>
        <v>193</v>
      </c>
      <c r="D196" s="15">
        <f t="shared" si="18"/>
        <v>0.96753759330547084</v>
      </c>
      <c r="E196" s="15">
        <f t="shared" si="19"/>
        <v>0.38255866892165535</v>
      </c>
      <c r="F196" s="15">
        <f>+(-TAN(Cálculos!$P$18)*TAN(Cálculos!E196))</f>
        <v>0.27741245783700808</v>
      </c>
      <c r="G196" s="15">
        <f>IF(F196&gt;1,0,IF(F196&lt;-1,PI(),ACOS(-TAN(Cálculos!$P$18)*TAN(Cálculos!E196))))</f>
        <v>1.2896965186249583</v>
      </c>
      <c r="H196" s="6">
        <f t="shared" si="20"/>
        <v>9.8525556493233974</v>
      </c>
      <c r="I196" s="80">
        <f>+(SIN((-6)*2*PI()/360)-SIN(Cálculos!$P$18)*SIN(E196))/(COS(Cálculos!$P$18)*COS(E196))</f>
        <v>0.14055696656971886</v>
      </c>
      <c r="J196" s="80">
        <f t="shared" si="16"/>
        <v>0.14055696656971886</v>
      </c>
      <c r="K196" s="7">
        <f t="shared" si="17"/>
        <v>10.922656430114653</v>
      </c>
      <c r="L196" s="6">
        <f>(24*60/PI()*D196*Cálculos!$P$20*(G196*SIN(E196)*SIN(Cálculos!$P$18)+COS(E196)*COS(Cálculos!$P$18)*SIN(G196)))*$K$1</f>
        <v>193.79020805079097</v>
      </c>
    </row>
    <row r="197" spans="1:12" x14ac:dyDescent="0.25">
      <c r="A197" s="1">
        <v>7</v>
      </c>
      <c r="B197" s="1">
        <v>13</v>
      </c>
      <c r="C197" s="1">
        <f t="shared" ref="C197:C260" si="21">IF(A197&gt;=3,DATE(,A197,B197)-1,DATE(,A197,B197))</f>
        <v>194</v>
      </c>
      <c r="D197" s="15">
        <f t="shared" si="18"/>
        <v>0.96764451770806614</v>
      </c>
      <c r="E197" s="15">
        <f t="shared" si="19"/>
        <v>0.38001170536752521</v>
      </c>
      <c r="F197" s="15">
        <f>+(-TAN(Cálculos!$P$18)*TAN(Cálculos!E197))</f>
        <v>0.27537429580023343</v>
      </c>
      <c r="G197" s="15">
        <f>IF(F197&gt;1,0,IF(F197&lt;-1,PI(),ACOS(-TAN(Cálculos!$P$18)*TAN(Cálculos!E197))))</f>
        <v>1.2918172969298558</v>
      </c>
      <c r="H197" s="6">
        <f t="shared" si="20"/>
        <v>9.8687572021438701</v>
      </c>
      <c r="I197" s="80">
        <f>+(SIN((-6)*2*PI()/360)-SIN(Cálculos!$P$18)*SIN(E197))/(COS(Cálculos!$P$18)*COS(E197))</f>
        <v>0.1386584746796467</v>
      </c>
      <c r="J197" s="80">
        <f t="shared" ref="J197:J260" si="22">IF(I197&gt;1,1,IF(I197&lt;-1,-1,I197))</f>
        <v>0.1386584746796467</v>
      </c>
      <c r="K197" s="7">
        <f t="shared" ref="K197:K260" si="23">2/15*ACOS(J197)*360/(2*PI())</f>
        <v>10.937303280388077</v>
      </c>
      <c r="L197" s="6">
        <f>(24*60/PI()*D197*Cálculos!$P$20*(G197*SIN(E197)*SIN(Cálculos!$P$18)+COS(E197)*COS(Cálculos!$P$18)*SIN(G197)))*$K$1</f>
        <v>194.85608809573753</v>
      </c>
    </row>
    <row r="198" spans="1:12" x14ac:dyDescent="0.25">
      <c r="A198" s="1">
        <v>7</v>
      </c>
      <c r="B198" s="1">
        <v>14</v>
      </c>
      <c r="C198" s="1">
        <f t="shared" si="21"/>
        <v>195</v>
      </c>
      <c r="D198" s="15">
        <f t="shared" si="18"/>
        <v>0.96776102973835298</v>
      </c>
      <c r="E198" s="15">
        <f t="shared" si="19"/>
        <v>0.37735213614377028</v>
      </c>
      <c r="F198" s="15">
        <f>+(-TAN(Cálculos!$P$18)*TAN(Cálculos!E198))</f>
        <v>0.27325044399969128</v>
      </c>
      <c r="G198" s="15">
        <f>IF(F198&gt;1,0,IF(F198&lt;-1,PI(),ACOS(-TAN(Cálculos!$P$18)*TAN(Cálculos!E198))))</f>
        <v>1.2940258686618802</v>
      </c>
      <c r="H198" s="6">
        <f t="shared" si="20"/>
        <v>9.8856294473434545</v>
      </c>
      <c r="I198" s="80">
        <f>+(SIN((-6)*2*PI()/360)-SIN(Cálculos!$P$18)*SIN(E198))/(COS(Cálculos!$P$18)*COS(E198))</f>
        <v>0.13667921957153231</v>
      </c>
      <c r="J198" s="80">
        <f t="shared" si="22"/>
        <v>0.13667921957153231</v>
      </c>
      <c r="K198" s="7">
        <f t="shared" si="23"/>
        <v>10.952569034014029</v>
      </c>
      <c r="L198" s="6">
        <f>(24*60/PI()*D198*Cálculos!$P$20*(G198*SIN(E198)*SIN(Cálculos!$P$18)+COS(E198)*COS(Cálculos!$P$18)*SIN(G198)))*$K$1</f>
        <v>195.97045474500231</v>
      </c>
    </row>
    <row r="199" spans="1:12" x14ac:dyDescent="0.25">
      <c r="A199" s="1">
        <v>7</v>
      </c>
      <c r="B199" s="1">
        <v>15</v>
      </c>
      <c r="C199" s="1">
        <f t="shared" si="21"/>
        <v>196</v>
      </c>
      <c r="D199" s="15">
        <f t="shared" si="18"/>
        <v>0.96788709487130231</v>
      </c>
      <c r="E199" s="15">
        <f t="shared" si="19"/>
        <v>0.37458074933814994</v>
      </c>
      <c r="F199" s="15">
        <f>+(-TAN(Cálculos!$P$18)*TAN(Cálculos!E199))</f>
        <v>0.27104205626324873</v>
      </c>
      <c r="G199" s="15">
        <f>IF(F199&gt;1,0,IF(F199&lt;-1,PI(),ACOS(-TAN(Cálculos!$P$18)*TAN(Cálculos!E199))))</f>
        <v>1.2963208801402866</v>
      </c>
      <c r="H199" s="6">
        <f t="shared" si="20"/>
        <v>9.9031620435630234</v>
      </c>
      <c r="I199" s="80">
        <f>+(SIN((-6)*2*PI()/360)-SIN(Cálculos!$P$18)*SIN(E199))/(COS(Cálculos!$P$18)*COS(E199))</f>
        <v>0.13462015726614093</v>
      </c>
      <c r="J199" s="80">
        <f t="shared" si="22"/>
        <v>0.13462015726614093</v>
      </c>
      <c r="K199" s="7">
        <f t="shared" si="23"/>
        <v>10.968445866047926</v>
      </c>
      <c r="L199" s="6">
        <f>(24*60/PI()*D199*Cálculos!$P$20*(G199*SIN(E199)*SIN(Cálculos!$P$18)+COS(E199)*COS(Cálculos!$P$18)*SIN(G199)))*$K$1</f>
        <v>197.13302951746536</v>
      </c>
    </row>
    <row r="200" spans="1:12" x14ac:dyDescent="0.25">
      <c r="A200" s="1">
        <v>7</v>
      </c>
      <c r="B200" s="1">
        <v>16</v>
      </c>
      <c r="C200" s="1">
        <f t="shared" si="21"/>
        <v>197</v>
      </c>
      <c r="D200" s="15">
        <f t="shared" si="18"/>
        <v>0.96802267575109457</v>
      </c>
      <c r="E200" s="15">
        <f t="shared" si="19"/>
        <v>0.37169836617238611</v>
      </c>
      <c r="F200" s="15">
        <f>+(-TAN(Cálculos!$P$18)*TAN(Cálculos!E200))</f>
        <v>0.26875031976708869</v>
      </c>
      <c r="G200" s="15">
        <f>IF(F200&gt;1,0,IF(F200&lt;-1,PI(),ACOS(-TAN(Cálculos!$P$18)*TAN(Cálculos!E200))))</f>
        <v>1.2987009427949003</v>
      </c>
      <c r="H200" s="6">
        <f t="shared" si="20"/>
        <v>9.9213443829078347</v>
      </c>
      <c r="I200" s="80">
        <f>+(SIN((-6)*2*PI()/360)-SIN(Cálculos!$P$18)*SIN(E200))/(COS(Cálculos!$P$18)*COS(E200))</f>
        <v>0.13248227169339824</v>
      </c>
      <c r="J200" s="80">
        <f t="shared" si="22"/>
        <v>0.13248227169339824</v>
      </c>
      <c r="K200" s="7">
        <f t="shared" si="23"/>
        <v>10.984925740255916</v>
      </c>
      <c r="L200" s="6">
        <f>(24*60/PI()*D200*Cálculos!$P$20*(G200*SIN(E200)*SIN(Cálculos!$P$18)+COS(E200)*COS(Cálculos!$P$18)*SIN(G200)))*$K$1</f>
        <v>198.34351919622463</v>
      </c>
    </row>
    <row r="201" spans="1:12" x14ac:dyDescent="0.25">
      <c r="A201" s="1">
        <v>7</v>
      </c>
      <c r="B201" s="1">
        <v>17</v>
      </c>
      <c r="C201" s="1">
        <f t="shared" si="21"/>
        <v>198</v>
      </c>
      <c r="D201" s="15">
        <f t="shared" si="18"/>
        <v>0.96816773220218899</v>
      </c>
      <c r="E201" s="15">
        <f t="shared" si="19"/>
        <v>0.36870584075881746</v>
      </c>
      <c r="F201" s="15">
        <f>+(-TAN(Cálculos!$P$18)*TAN(Cálculos!E201))</f>
        <v>0.26637645306266311</v>
      </c>
      <c r="G201" s="15">
        <f>IF(F201&gt;1,0,IF(F201&lt;-1,PI(),ACOS(-TAN(Cálculos!$P$18)*TAN(Cálculos!E201))))</f>
        <v>1.3011646358445521</v>
      </c>
      <c r="H201" s="6">
        <f t="shared" si="20"/>
        <v>9.9401656114092685</v>
      </c>
      <c r="I201" s="80">
        <f>+(SIN((-6)*2*PI()/360)-SIN(Cálculos!$P$18)*SIN(E201))/(COS(Cálculos!$P$18)*COS(E201))</f>
        <v>0.1302665730914131</v>
      </c>
      <c r="J201" s="80">
        <f t="shared" si="22"/>
        <v>0.1302665730914131</v>
      </c>
      <c r="K201" s="7">
        <f t="shared" si="23"/>
        <v>11.002000423786221</v>
      </c>
      <c r="L201" s="6">
        <f>(24*60/PI()*D201*Cálculos!$P$20*(G201*SIN(E201)*SIN(Cálculos!$P$18)+COS(E201)*COS(Cálculos!$P$18)*SIN(G201)))*$K$1</f>
        <v>199.60161553934682</v>
      </c>
    </row>
    <row r="202" spans="1:12" x14ac:dyDescent="0.25">
      <c r="A202" s="1">
        <v>7</v>
      </c>
      <c r="B202" s="1">
        <v>18</v>
      </c>
      <c r="C202" s="1">
        <f t="shared" si="21"/>
        <v>199</v>
      </c>
      <c r="D202" s="15">
        <f t="shared" si="18"/>
        <v>0.96832222124122846</v>
      </c>
      <c r="E202" s="15">
        <f t="shared" si="19"/>
        <v>0.36560405984730848</v>
      </c>
      <c r="F202" s="15">
        <f>+(-TAN(Cálculos!$P$18)*TAN(Cálculos!E202))</f>
        <v>0.26392170408865384</v>
      </c>
      <c r="G202" s="15">
        <f>IF(F202&gt;1,0,IF(F202&lt;-1,PI(),ACOS(-TAN(Cálculos!$P$18)*TAN(Cálculos!E202))))</f>
        <v>1.30371050897674</v>
      </c>
      <c r="H202" s="6">
        <f t="shared" si="20"/>
        <v>9.9596146494959505</v>
      </c>
      <c r="I202" s="80">
        <f>+(SIN((-6)*2*PI()/360)-SIN(Cálculos!$P$18)*SIN(E202))/(COS(Cálculos!$P$18)*COS(E202))</f>
        <v>0.12797409639410087</v>
      </c>
      <c r="J202" s="80">
        <f t="shared" si="22"/>
        <v>0.12797409639410087</v>
      </c>
      <c r="K202" s="7">
        <f t="shared" si="23"/>
        <v>11.019661501885391</v>
      </c>
      <c r="L202" s="6">
        <f>(24*60/PI()*D202*Cálculos!$P$20*(G202*SIN(E202)*SIN(Cálculos!$P$18)+COS(E202)*COS(Cálculos!$P$18)*SIN(G202)))*$K$1</f>
        <v>200.90699499421331</v>
      </c>
    </row>
    <row r="203" spans="1:12" x14ac:dyDescent="0.25">
      <c r="A203" s="1">
        <v>7</v>
      </c>
      <c r="B203" s="1">
        <v>19</v>
      </c>
      <c r="C203" s="1">
        <f t="shared" si="21"/>
        <v>200</v>
      </c>
      <c r="D203" s="15">
        <f t="shared" si="18"/>
        <v>0.96848609708977662</v>
      </c>
      <c r="E203" s="15">
        <f t="shared" si="19"/>
        <v>0.36239394256248464</v>
      </c>
      <c r="F203" s="15">
        <f>+(-TAN(Cálculos!$P$18)*TAN(Cálculos!E203))</f>
        <v>0.26138734817427733</v>
      </c>
      <c r="G203" s="15">
        <f>IF(F203&gt;1,0,IF(F203&lt;-1,PI(),ACOS(-TAN(Cálculos!$P$18)*TAN(Cálculos!E203))))</f>
        <v>1.3063370850191323</v>
      </c>
      <c r="H203" s="6">
        <f t="shared" si="20"/>
        <v>9.979680212402517</v>
      </c>
      <c r="I203" s="80">
        <f>+(SIN((-6)*2*PI()/360)-SIN(Cálculos!$P$18)*SIN(E203))/(COS(Cálculos!$P$18)*COS(E203))</f>
        <v>0.12560589961262908</v>
      </c>
      <c r="J203" s="80">
        <f t="shared" si="22"/>
        <v>0.12560589961262908</v>
      </c>
      <c r="K203" s="7">
        <f t="shared" si="23"/>
        <v>11.037900392609089</v>
      </c>
      <c r="L203" s="6">
        <f>(24*60/PI()*D203*Cálculos!$P$20*(G203*SIN(E203)*SIN(Cálculos!$P$18)+COS(E203)*COS(Cálculos!$P$18)*SIN(G203)))*$K$1</f>
        <v>202.25931841708027</v>
      </c>
    </row>
    <row r="204" spans="1:12" x14ac:dyDescent="0.25">
      <c r="A204" s="1">
        <v>7</v>
      </c>
      <c r="B204" s="1">
        <v>20</v>
      </c>
      <c r="C204" s="1">
        <f t="shared" si="21"/>
        <v>201</v>
      </c>
      <c r="D204" s="15">
        <f t="shared" ref="D204:D267" si="24">1+0.033*COS(2*PI()/365*C204)</f>
        <v>0.96865931118788273</v>
      </c>
      <c r="E204" s="15">
        <f t="shared" ref="E204:E267" si="25">0.409*SIN(2*PI()/365*C204-1.39)</f>
        <v>0.35907644013137774</v>
      </c>
      <c r="F204" s="15">
        <f>+(-TAN(Cálculos!$P$18)*TAN(Cálculos!E204))</f>
        <v>0.25877468604015119</v>
      </c>
      <c r="G204" s="15">
        <f>IF(F204&gt;1,0,IF(F204&lt;-1,PI(),ACOS(-TAN(Cálculos!$P$18)*TAN(Cálculos!E204))))</f>
        <v>1.3090428625938704</v>
      </c>
      <c r="H204" s="6">
        <f t="shared" ref="H204:H267" si="26">G204*360/(2*PI())*2/15</f>
        <v>10.000350830447001</v>
      </c>
      <c r="I204" s="80">
        <f>+(SIN((-6)*2*PI()/360)-SIN(Cálculos!$P$18)*SIN(E204))/(COS(Cálculos!$P$18)*COS(E204))</f>
        <v>0.12316306221581583</v>
      </c>
      <c r="J204" s="80">
        <f t="shared" si="22"/>
        <v>0.12316306221581583</v>
      </c>
      <c r="K204" s="7">
        <f t="shared" si="23"/>
        <v>11.056708361478316</v>
      </c>
      <c r="L204" s="6">
        <f>(24*60/PI()*D204*Cálculos!$P$20*(G204*SIN(E204)*SIN(Cálculos!$P$18)+COS(E204)*COS(Cálculos!$P$18)*SIN(G204)))*$K$1</f>
        <v>203.65823079944633</v>
      </c>
    </row>
    <row r="205" spans="1:12" x14ac:dyDescent="0.25">
      <c r="A205" s="1">
        <v>7</v>
      </c>
      <c r="B205" s="1">
        <v>21</v>
      </c>
      <c r="C205" s="1">
        <f t="shared" si="21"/>
        <v>202</v>
      </c>
      <c r="D205" s="15">
        <f t="shared" si="24"/>
        <v>0.96884181220847143</v>
      </c>
      <c r="E205" s="15">
        <f t="shared" si="25"/>
        <v>0.35565253560155585</v>
      </c>
      <c r="F205" s="15">
        <f>+(-TAN(Cálculos!$P$18)*TAN(Cálculos!E205))</f>
        <v>0.25608504180278385</v>
      </c>
      <c r="G205" s="15">
        <f>IF(F205&gt;1,0,IF(F205&lt;-1,PI(),ACOS(-TAN(Cálculos!$P$18)*TAN(Cálculos!E205))))</f>
        <v>1.3118263187460271</v>
      </c>
      <c r="H205" s="6">
        <f t="shared" si="26"/>
        <v>10.021614869110776</v>
      </c>
      <c r="I205" s="80">
        <f>+(SIN((-6)*2*PI()/360)-SIN(Cálculos!$P$18)*SIN(E205))/(COS(Cálculos!$P$18)*COS(E205))</f>
        <v>0.12064668351448202</v>
      </c>
      <c r="J205" s="80">
        <f t="shared" si="22"/>
        <v>0.12064668351448202</v>
      </c>
      <c r="K205" s="7">
        <f t="shared" si="23"/>
        <v>11.076076536033904</v>
      </c>
      <c r="L205" s="6">
        <f>(24*60/PI()*D205*Cálculos!$P$20*(G205*SIN(E205)*SIN(Cálculos!$P$18)+COS(E205)*COS(Cálculos!$P$18)*SIN(G205)))*$K$1</f>
        <v>205.10336100280699</v>
      </c>
    </row>
    <row r="206" spans="1:12" x14ac:dyDescent="0.25">
      <c r="A206" s="1">
        <v>7</v>
      </c>
      <c r="B206" s="1">
        <v>22</v>
      </c>
      <c r="C206" s="1">
        <f t="shared" si="21"/>
        <v>203</v>
      </c>
      <c r="D206" s="15">
        <f t="shared" si="24"/>
        <v>0.96903354607255143</v>
      </c>
      <c r="E206" s="15">
        <f t="shared" si="25"/>
        <v>0.3521232435498246</v>
      </c>
      <c r="F206" s="15">
        <f>+(-TAN(Cálculos!$P$18)*TAN(Cálculos!E206))</f>
        <v>0.25331976098858028</v>
      </c>
      <c r="G206" s="15">
        <f>IF(F206&gt;1,0,IF(F206&lt;-1,PI(),ACOS(-TAN(Cálculos!$P$18)*TAN(Cálculos!E206))))</f>
        <v>1.3146859115379952</v>
      </c>
      <c r="H206" s="6">
        <f t="shared" si="26"/>
        <v>10.043460548858215</v>
      </c>
      <c r="I206" s="80">
        <f>+(SIN((-6)*2*PI()/360)-SIN(Cálculos!$P$18)*SIN(E206))/(COS(Cálculos!$P$18)*COS(E206))</f>
        <v>0.11805788105462522</v>
      </c>
      <c r="J206" s="80">
        <f t="shared" si="22"/>
        <v>0.11805788105462522</v>
      </c>
      <c r="K206" s="7">
        <f t="shared" si="23"/>
        <v>11.095995920243782</v>
      </c>
      <c r="L206" s="6">
        <f>(24*60/PI()*D206*Cálculos!$P$20*(G206*SIN(E206)*SIN(Cálculos!$P$18)+COS(E206)*COS(Cálculos!$P$18)*SIN(G206)))*$K$1</f>
        <v>206.5943215033387</v>
      </c>
    </row>
    <row r="207" spans="1:12" x14ac:dyDescent="0.25">
      <c r="A207" s="1">
        <v>7</v>
      </c>
      <c r="B207" s="1">
        <v>23</v>
      </c>
      <c r="C207" s="1">
        <f t="shared" si="21"/>
        <v>204</v>
      </c>
      <c r="D207" s="15">
        <f t="shared" si="24"/>
        <v>0.96923445596524105</v>
      </c>
      <c r="E207" s="15">
        <f t="shared" si="25"/>
        <v>0.34848960978158783</v>
      </c>
      <c r="F207" s="15">
        <f>+(-TAN(Cálculos!$P$18)*TAN(Cálculos!E207))</f>
        <v>0.25048020856306275</v>
      </c>
      <c r="G207" s="15">
        <f>IF(F207&gt;1,0,IF(F207&lt;-1,PI(),ACOS(-TAN(Cálculos!$P$18)*TAN(Cálculos!E207))))</f>
        <v>1.3176200826020363</v>
      </c>
      <c r="H207" s="6">
        <f t="shared" si="26"/>
        <v>10.065875964636746</v>
      </c>
      <c r="I207" s="80">
        <f>+(SIN((-6)*2*PI()/360)-SIN(Cálculos!$P$18)*SIN(E207))/(COS(Cálculos!$P$18)*COS(E207))</f>
        <v>0.11539778902412376</v>
      </c>
      <c r="J207" s="80">
        <f t="shared" si="22"/>
        <v>0.11539778902412376</v>
      </c>
      <c r="K207" s="7">
        <f t="shared" si="23"/>
        <v>11.116457408719615</v>
      </c>
      <c r="L207" s="6">
        <f>(24*60/PI()*D207*Cálculos!$P$20*(G207*SIN(E207)*SIN(Cálculos!$P$18)+COS(E207)*COS(Cálculos!$P$18)*SIN(G207)))*$K$1</f>
        <v>208.13070814802757</v>
      </c>
    </row>
    <row r="208" spans="1:12" x14ac:dyDescent="0.25">
      <c r="A208" s="1">
        <v>7</v>
      </c>
      <c r="B208" s="1">
        <v>24</v>
      </c>
      <c r="C208" s="1">
        <f t="shared" si="21"/>
        <v>205</v>
      </c>
      <c r="D208" s="15">
        <f t="shared" si="24"/>
        <v>0.96944448235260294</v>
      </c>
      <c r="E208" s="15">
        <f t="shared" si="25"/>
        <v>0.34475271102095079</v>
      </c>
      <c r="F208" s="15">
        <f>+(-TAN(Cálculos!$P$18)*TAN(Cálculos!E208))</f>
        <v>0.24756776698078092</v>
      </c>
      <c r="G208" s="15">
        <f>IF(F208&gt;1,0,IF(F208&lt;-1,PI(),ACOS(-TAN(Cálculos!$P$18)*TAN(Cálculos!E208))))</f>
        <v>1.3206272596436985</v>
      </c>
      <c r="H208" s="6">
        <f t="shared" si="26"/>
        <v>10.088849105001531</v>
      </c>
      <c r="I208" s="80">
        <f>+(SIN((-6)*2*PI()/360)-SIN(Cálculos!$P$18)*SIN(E208))/(COS(Cálculos!$P$18)*COS(E208))</f>
        <v>0.112667556677499</v>
      </c>
      <c r="J208" s="80">
        <f t="shared" si="22"/>
        <v>0.112667556677499</v>
      </c>
      <c r="K208" s="7">
        <f t="shared" si="23"/>
        <v>11.137451800701699</v>
      </c>
      <c r="L208" s="6">
        <f>(24*60/PI()*D208*Cálculos!$P$20*(G208*SIN(E208)*SIN(Cálculos!$P$18)+COS(E208)*COS(Cálculos!$P$18)*SIN(G208)))*$K$1</f>
        <v>209.71209992371399</v>
      </c>
    </row>
    <row r="209" spans="1:12" x14ac:dyDescent="0.25">
      <c r="A209" s="1">
        <v>7</v>
      </c>
      <c r="B209" s="1">
        <v>25</v>
      </c>
      <c r="C209" s="1">
        <f t="shared" si="21"/>
        <v>206</v>
      </c>
      <c r="D209" s="15">
        <f t="shared" si="24"/>
        <v>0.9696635629992858</v>
      </c>
      <c r="E209" s="15">
        <f t="shared" si="25"/>
        <v>0.34091365459166534</v>
      </c>
      <c r="F209" s="15">
        <f>+(-TAN(Cálculos!$P$18)*TAN(Cálculos!E209))</f>
        <v>0.24458383426116531</v>
      </c>
      <c r="G209" s="15">
        <f>IF(F209&gt;1,0,IF(F209&lt;-1,PI(),ACOS(-TAN(Cálculos!$P$18)*TAN(Cálculos!E209))))</f>
        <v>1.3237058588892989</v>
      </c>
      <c r="H209" s="6">
        <f t="shared" si="26"/>
        <v>10.112367870812871</v>
      </c>
      <c r="I209" s="80">
        <f>+(SIN((-6)*2*PI()/360)-SIN(Cálculos!$P$18)*SIN(E209))/(COS(Cálculos!$P$18)*COS(E209))</f>
        <v>0.10986834678308466</v>
      </c>
      <c r="J209" s="80">
        <f t="shared" si="22"/>
        <v>0.10986834678308466</v>
      </c>
      <c r="K209" s="7">
        <f t="shared" si="23"/>
        <v>11.15896981377308</v>
      </c>
      <c r="L209" s="6">
        <f>(24*60/PI()*D209*Cálculos!$P$20*(G209*SIN(E209)*SIN(Cálculos!$P$18)+COS(E209)*COS(Cálculos!$P$18)*SIN(G209)))*$K$1</f>
        <v>211.33805874048232</v>
      </c>
    </row>
    <row r="210" spans="1:12" x14ac:dyDescent="0.25">
      <c r="A210" s="1">
        <v>7</v>
      </c>
      <c r="B210" s="1">
        <v>26</v>
      </c>
      <c r="C210" s="1">
        <f t="shared" si="21"/>
        <v>207</v>
      </c>
      <c r="D210" s="15">
        <f t="shared" si="24"/>
        <v>0.96989163298696601</v>
      </c>
      <c r="E210" s="15">
        <f t="shared" si="25"/>
        <v>0.3369735780890053</v>
      </c>
      <c r="F210" s="15">
        <f>+(-TAN(Cálculos!$P$18)*TAN(Cálculos!E210))</f>
        <v>0.24152982209531515</v>
      </c>
      <c r="G210" s="15">
        <f>IF(F210&gt;1,0,IF(F210&lt;-1,PI(),ACOS(-TAN(Cálculos!$P$18)*TAN(Cálculos!E210))))</f>
        <v>1.3268542874711815</v>
      </c>
      <c r="H210" s="6">
        <f t="shared" si="26"/>
        <v>10.136420093458236</v>
      </c>
      <c r="I210" s="80">
        <f>+(SIN((-6)*2*PI()/360)-SIN(Cálculos!$P$18)*SIN(E210))/(COS(Cálculos!$P$18)*COS(E210))</f>
        <v>0.10700133409673931</v>
      </c>
      <c r="J210" s="80">
        <f t="shared" si="22"/>
        <v>0.10700133409673931</v>
      </c>
      <c r="K210" s="7">
        <f t="shared" si="23"/>
        <v>11.181002097266477</v>
      </c>
      <c r="L210" s="6">
        <f>(24*60/PI()*D210*Cálculos!$P$20*(G210*SIN(E210)*SIN(Cálculos!$P$18)+COS(E210)*COS(Cálculos!$P$18)*SIN(G210)))*$K$1</f>
        <v>213.00812923077413</v>
      </c>
    </row>
    <row r="211" spans="1:12" x14ac:dyDescent="0.25">
      <c r="A211" s="1">
        <v>7</v>
      </c>
      <c r="B211" s="1">
        <v>27</v>
      </c>
      <c r="C211" s="1">
        <f t="shared" si="21"/>
        <v>208</v>
      </c>
      <c r="D211" s="15">
        <f t="shared" si="24"/>
        <v>0.97012862473358386</v>
      </c>
      <c r="E211" s="15">
        <f t="shared" si="25"/>
        <v>0.33293364904267192</v>
      </c>
      <c r="F211" s="15">
        <f>+(-TAN(Cálculos!$P$18)*TAN(Cálculos!E211))</f>
        <v>0.23840715398845694</v>
      </c>
      <c r="G211" s="15">
        <f>IF(F211&gt;1,0,IF(F211&lt;-1,PI(),ACOS(-TAN(Cálculos!$P$18)*TAN(Cálculos!E211))))</f>
        <v>1.330070945744986</v>
      </c>
      <c r="H211" s="6">
        <f t="shared" si="26"/>
        <v>10.16099355255488</v>
      </c>
      <c r="I211" s="80">
        <f>+(SIN((-6)*2*PI()/360)-SIN(Cálculos!$P$18)*SIN(E211))/(COS(Cálculos!$P$18)*COS(E211))</f>
        <v>0.10406770386602954</v>
      </c>
      <c r="J211" s="80">
        <f t="shared" si="22"/>
        <v>0.10406770386602954</v>
      </c>
      <c r="K211" s="7">
        <f t="shared" si="23"/>
        <v>11.2035392453299</v>
      </c>
      <c r="L211" s="6">
        <f>(24*60/PI()*D211*Cálculos!$P$20*(G211*SIN(E211)*SIN(Cálculos!$P$18)+COS(E211)*COS(Cálculos!$P$18)*SIN(G211)))*$K$1</f>
        <v>214.72183856555387</v>
      </c>
    </row>
    <row r="212" spans="1:12" x14ac:dyDescent="0.25">
      <c r="A212" s="1">
        <v>7</v>
      </c>
      <c r="B212" s="1">
        <v>28</v>
      </c>
      <c r="C212" s="1">
        <f t="shared" si="21"/>
        <v>209</v>
      </c>
      <c r="D212" s="15">
        <f t="shared" si="24"/>
        <v>0.97037446801337024</v>
      </c>
      <c r="E212" s="15">
        <f t="shared" si="25"/>
        <v>0.32879506457083074</v>
      </c>
      <c r="F212" s="15">
        <f>+(-TAN(Cálculos!$P$18)*TAN(Cálculos!E212))</f>
        <v>0.23521726344253285</v>
      </c>
      <c r="G212" s="15">
        <f>IF(F212&gt;1,0,IF(F212&lt;-1,PI(),ACOS(-TAN(Cálculos!$P$18)*TAN(Cálculos!E212))))</f>
        <v>1.3333542295336678</v>
      </c>
      <c r="H212" s="6">
        <f t="shared" si="26"/>
        <v>10.186075993092906</v>
      </c>
      <c r="I212" s="80">
        <f>+(SIN((-6)*2*PI()/360)-SIN(Cálculos!$P$18)*SIN(E212))/(COS(Cálculos!$P$18)*COS(E212))</f>
        <v>0.10106865036858868</v>
      </c>
      <c r="J212" s="80">
        <f t="shared" si="22"/>
        <v>0.10106865036858868</v>
      </c>
      <c r="K212" s="7">
        <f t="shared" si="23"/>
        <v>11.226571809619529</v>
      </c>
      <c r="L212" s="6">
        <f>(24*60/PI()*D212*Cálculos!$P$20*(G212*SIN(E212)*SIN(Cálculos!$P$18)+COS(E212)*COS(Cálculos!$P$18)*SIN(G212)))*$K$1</f>
        <v>216.47869628879207</v>
      </c>
    </row>
    <row r="213" spans="1:12" x14ac:dyDescent="0.25">
      <c r="A213" s="1">
        <v>7</v>
      </c>
      <c r="B213" s="1">
        <v>29</v>
      </c>
      <c r="C213" s="1">
        <f t="shared" si="21"/>
        <v>210</v>
      </c>
      <c r="D213" s="15">
        <f t="shared" si="24"/>
        <v>0.97062908997765562</v>
      </c>
      <c r="E213" s="15">
        <f t="shared" si="25"/>
        <v>0.3245590510253783</v>
      </c>
      <c r="F213" s="15">
        <f>+(-TAN(Cálculos!$P$18)*TAN(Cálculos!E213))</f>
        <v>0.23196159218309015</v>
      </c>
      <c r="G213" s="15">
        <f>IF(F213&gt;1,0,IF(F213&lt;-1,PI(),ACOS(-TAN(Cálculos!$P$18)*TAN(Cálculos!E213))))</f>
        <v>1.3367025322935615</v>
      </c>
      <c r="H213" s="6">
        <f t="shared" si="26"/>
        <v>10.21165514198276</v>
      </c>
      <c r="I213" s="80">
        <f>+(SIN((-6)*2*PI()/360)-SIN(Cálculos!$P$18)*SIN(E213))/(COS(Cálculos!$P$18)*COS(E213))</f>
        <v>9.8005375488119204E-2</v>
      </c>
      <c r="J213" s="80">
        <f t="shared" si="22"/>
        <v>9.8005375488119204E-2</v>
      </c>
      <c r="K213" s="7">
        <f t="shared" si="23"/>
        <v>11.250090311590837</v>
      </c>
      <c r="L213" s="6">
        <f>(24*60/PI()*D213*Cálculos!$P$20*(G213*SIN(E213)*SIN(Cálculos!$P$18)+COS(E213)*COS(Cálculos!$P$18)*SIN(G213)))*$K$1</f>
        <v>218.27819417147924</v>
      </c>
    </row>
    <row r="214" spans="1:12" x14ac:dyDescent="0.25">
      <c r="A214" s="1">
        <v>7</v>
      </c>
      <c r="B214" s="1">
        <v>30</v>
      </c>
      <c r="C214" s="1">
        <f t="shared" si="21"/>
        <v>211</v>
      </c>
      <c r="D214" s="15">
        <f t="shared" si="24"/>
        <v>0.97089241517645686</v>
      </c>
      <c r="E214" s="15">
        <f t="shared" si="25"/>
        <v>0.32022686362854907</v>
      </c>
      <c r="F214" s="15">
        <f>+(-TAN(Cálculos!$P$18)*TAN(Cálculos!E214))</f>
        <v>0.22864158843435681</v>
      </c>
      <c r="G214" s="15">
        <f>IF(F214&gt;1,0,IF(F214&lt;-1,PI(),ACOS(-TAN(Cálculos!$P$18)*TAN(Cálculos!E214))))</f>
        <v>1.3401142471982779</v>
      </c>
      <c r="H214" s="6">
        <f t="shared" si="26"/>
        <v>10.237718723975043</v>
      </c>
      <c r="I214" s="80">
        <f>+(SIN((-6)*2*PI()/360)-SIN(Cálculos!$P$18)*SIN(E214))/(COS(Cálculos!$P$18)*COS(E214))</f>
        <v>9.487908733127616E-2</v>
      </c>
      <c r="J214" s="80">
        <f t="shared" si="22"/>
        <v>9.487908733127616E-2</v>
      </c>
      <c r="K214" s="7">
        <f t="shared" si="23"/>
        <v>11.274085254361687</v>
      </c>
      <c r="L214" s="6">
        <f>(24*60/PI()*D214*Cálculos!$P$20*(G214*SIN(E214)*SIN(Cálculos!$P$18)+COS(E214)*COS(Cálculos!$P$18)*SIN(G214)))*$K$1</f>
        <v>220.119806086311</v>
      </c>
    </row>
    <row r="215" spans="1:12" x14ac:dyDescent="0.25">
      <c r="A215" s="1">
        <v>7</v>
      </c>
      <c r="B215" s="1">
        <v>31</v>
      </c>
      <c r="C215" s="1">
        <f t="shared" si="21"/>
        <v>212</v>
      </c>
      <c r="D215" s="15">
        <f t="shared" si="24"/>
        <v>0.9711643655808343</v>
      </c>
      <c r="E215" s="15">
        <f t="shared" si="25"/>
        <v>0.31579978610096521</v>
      </c>
      <c r="F215" s="15">
        <f>+(-TAN(Cálculos!$P$18)*TAN(Cálculos!E215))</f>
        <v>0.22525870524608407</v>
      </c>
      <c r="G215" s="15">
        <f>IF(F215&gt;1,0,IF(F215&lt;-1,PI(),ACOS(-TAN(Cálculos!$P$18)*TAN(Cálculos!E215))))</f>
        <v>1.3435877691367604</v>
      </c>
      <c r="H215" s="6">
        <f t="shared" si="26"/>
        <v>10.264254476924529</v>
      </c>
      <c r="I215" s="80">
        <f>+(SIN((-6)*2*PI()/360)-SIN(Cálculos!$P$18)*SIN(E215))/(COS(Cálculos!$P$18)*COS(E215))</f>
        <v>9.1690998888420541E-2</v>
      </c>
      <c r="J215" s="80">
        <f t="shared" si="22"/>
        <v>9.1690998888420541E-2</v>
      </c>
      <c r="K215" s="7">
        <f t="shared" si="23"/>
        <v>11.298547134123595</v>
      </c>
      <c r="L215" s="6">
        <f>(24*60/PI()*D215*Cálculos!$P$20*(G215*SIN(E215)*SIN(Cálculos!$P$18)+COS(E215)*COS(Cálculos!$P$18)*SIN(G215)))*$K$1</f>
        <v>222.00298790412478</v>
      </c>
    </row>
    <row r="216" spans="1:12" x14ac:dyDescent="0.25">
      <c r="A216" s="1">
        <v>8</v>
      </c>
      <c r="B216" s="1">
        <v>1</v>
      </c>
      <c r="C216" s="1">
        <f t="shared" si="21"/>
        <v>213</v>
      </c>
      <c r="D216" s="15">
        <f t="shared" si="24"/>
        <v>0.9714448606060142</v>
      </c>
      <c r="E216" s="15">
        <f t="shared" si="25"/>
        <v>0.31127913028124182</v>
      </c>
      <c r="F216" s="15">
        <f>+(-TAN(Cálculos!$P$18)*TAN(Cálculos!E216))</f>
        <v>0.22181439887544108</v>
      </c>
      <c r="G216" s="15">
        <f>IF(F216&gt;1,0,IF(F216&lt;-1,PI(),ACOS(-TAN(Cálculos!$P$18)*TAN(Cálculos!E216))))</f>
        <v>1.3471214966223284</v>
      </c>
      <c r="H216" s="6">
        <f t="shared" si="26"/>
        <v>10.291250166374187</v>
      </c>
      <c r="I216" s="80">
        <f>+(SIN((-6)*2*PI()/360)-SIN(Cálculos!$P$18)*SIN(E216))/(COS(Cálculos!$P$18)*COS(E216))</f>
        <v>8.8442326740989799E-2</v>
      </c>
      <c r="J216" s="80">
        <f t="shared" si="22"/>
        <v>8.8442326740989799E-2</v>
      </c>
      <c r="K216" s="7">
        <f t="shared" si="23"/>
        <v>11.323466451079996</v>
      </c>
      <c r="L216" s="6">
        <f>(24*60/PI()*D216*Cálculos!$P$20*(G216*SIN(E216)*SIN(Cálculos!$P$18)+COS(E216)*COS(Cálculos!$P$18)*SIN(G216)))*$K$1</f>
        <v>223.92717741309517</v>
      </c>
    </row>
    <row r="217" spans="1:12" x14ac:dyDescent="0.25">
      <c r="A217" s="1">
        <v>8</v>
      </c>
      <c r="B217" s="1">
        <v>2</v>
      </c>
      <c r="C217" s="1">
        <f t="shared" si="21"/>
        <v>214</v>
      </c>
      <c r="D217" s="15">
        <f t="shared" si="24"/>
        <v>0.97173381713526685</v>
      </c>
      <c r="E217" s="15">
        <f t="shared" si="25"/>
        <v>0.30666623573726248</v>
      </c>
      <c r="F217" s="15">
        <f>+(-TAN(Cálculos!$P$18)*TAN(Cálculos!E217))</f>
        <v>0.21831012722694337</v>
      </c>
      <c r="G217" s="15">
        <f>IF(F217&gt;1,0,IF(F217&lt;-1,PI(),ACOS(-TAN(Cálculos!$P$18)*TAN(Cálculos!E217))))</f>
        <v>1.3507138336100228</v>
      </c>
      <c r="H217" s="6">
        <f t="shared" si="26"/>
        <v>10.318693599438669</v>
      </c>
      <c r="I217" s="80">
        <f>+(SIN((-6)*2*PI()/360)-SIN(Cálculos!$P$18)*SIN(E217))/(COS(Cálculos!$P$18)*COS(E217))</f>
        <v>8.513428981798811E-2</v>
      </c>
      <c r="J217" s="80">
        <f t="shared" si="22"/>
        <v>8.513428981798811E-2</v>
      </c>
      <c r="K217" s="7">
        <f t="shared" si="23"/>
        <v>11.348833719892895</v>
      </c>
      <c r="L217" s="6">
        <f>(24*60/PI()*D217*Cálculos!$P$20*(G217*SIN(E217)*SIN(Cálculos!$P$18)+COS(E217)*COS(Cálculos!$P$18)*SIN(G217)))*$K$1</f>
        <v>225.89179426162286</v>
      </c>
    </row>
    <row r="218" spans="1:12" x14ac:dyDescent="0.25">
      <c r="A218" s="1">
        <v>8</v>
      </c>
      <c r="B218" s="1">
        <v>3</v>
      </c>
      <c r="C218" s="1">
        <f t="shared" si="21"/>
        <v>215</v>
      </c>
      <c r="D218" s="15">
        <f t="shared" si="24"/>
        <v>0.97203114954453662</v>
      </c>
      <c r="E218" s="15">
        <f t="shared" si="25"/>
        <v>0.30196246936923454</v>
      </c>
      <c r="F218" s="15">
        <f>+(-TAN(Cálculos!$P$18)*TAN(Cálculos!E218))</f>
        <v>0.21474734835309006</v>
      </c>
      <c r="G218" s="15">
        <f>IF(F218&gt;1,0,IF(F218&lt;-1,PI(),ACOS(-TAN(Cálculos!$P$18)*TAN(Cálculos!E218))))</f>
        <v>1.354363191220068</v>
      </c>
      <c r="H218" s="6">
        <f t="shared" si="26"/>
        <v>10.346572637970608</v>
      </c>
      <c r="I218" s="80">
        <f>+(SIN((-6)*2*PI()/360)-SIN(Cálculos!$P$18)*SIN(E218))/(COS(Cálculos!$P$18)*COS(E218))</f>
        <v>8.1768108203845363E-2</v>
      </c>
      <c r="J218" s="80">
        <f t="shared" si="22"/>
        <v>8.1768108203845363E-2</v>
      </c>
      <c r="K218" s="7">
        <f t="shared" si="23"/>
        <v>11.374639479621694</v>
      </c>
      <c r="L218" s="6">
        <f>(24*60/PI()*D218*Cálculos!$P$20*(G218*SIN(E218)*SIN(Cálculos!$P$18)+COS(E218)*COS(Cálculos!$P$18)*SIN(G218)))*$K$1</f>
        <v>227.89623992578152</v>
      </c>
    </row>
    <row r="219" spans="1:12" x14ac:dyDescent="0.25">
      <c r="A219" s="1">
        <v>8</v>
      </c>
      <c r="B219" s="1">
        <v>4</v>
      </c>
      <c r="C219" s="1">
        <f t="shared" si="21"/>
        <v>216</v>
      </c>
      <c r="D219" s="15">
        <f t="shared" si="24"/>
        <v>0.97233676972781347</v>
      </c>
      <c r="E219" s="15">
        <f t="shared" si="25"/>
        <v>0.29716922500464871</v>
      </c>
      <c r="F219" s="15">
        <f>+(-TAN(Cálculos!$P$18)*TAN(Cálculos!E219))</f>
        <v>0.21112751901809221</v>
      </c>
      <c r="G219" s="15">
        <f>IF(F219&gt;1,0,IF(F219&lt;-1,PI(),ACOS(-TAN(Cálculos!$P$18)*TAN(Cálculos!E219))))</f>
        <v>1.3580679893657079</v>
      </c>
      <c r="H219" s="6">
        <f t="shared" si="26"/>
        <v>10.37487521099635</v>
      </c>
      <c r="I219" s="80">
        <f>+(SIN((-6)*2*PI()/360)-SIN(Cálculos!$P$18)*SIN(E219))/(COS(Cálculos!$P$18)*COS(E219))</f>
        <v>7.8345001999658798E-2</v>
      </c>
      <c r="J219" s="80">
        <f t="shared" si="22"/>
        <v>7.8345001999658798E-2</v>
      </c>
      <c r="K219" s="7">
        <f t="shared" si="23"/>
        <v>11.40087430314057</v>
      </c>
      <c r="L219" s="6">
        <f>(24*60/PI()*D219*Cálculos!$P$20*(G219*SIN(E219)*SIN(Cálculos!$P$18)+COS(E219)*COS(Cálculos!$P$18)*SIN(G219)))*$K$1</f>
        <v>229.93989770210698</v>
      </c>
    </row>
    <row r="220" spans="1:12" x14ac:dyDescent="0.25">
      <c r="A220" s="1">
        <v>8</v>
      </c>
      <c r="B220" s="1">
        <v>5</v>
      </c>
      <c r="C220" s="1">
        <f t="shared" si="21"/>
        <v>217</v>
      </c>
      <c r="D220" s="15">
        <f t="shared" si="24"/>
        <v>0.97265058712324137</v>
      </c>
      <c r="E220" s="15">
        <f t="shared" si="25"/>
        <v>0.29228792298525702</v>
      </c>
      <c r="F220" s="15">
        <f>+(-TAN(Cálculos!$P$18)*TAN(Cálculos!E220))</f>
        <v>0.2074520933267695</v>
      </c>
      <c r="G220" s="15">
        <f>IF(F220&gt;1,0,IF(F220&lt;-1,PI(),ACOS(-TAN(Cálculos!$P$18)*TAN(Cálculos!E220))))</f>
        <v>1.3618266582841374</v>
      </c>
      <c r="H220" s="6">
        <f t="shared" si="26"/>
        <v>10.403589326411417</v>
      </c>
      <c r="I220" s="80">
        <f>+(SIN((-6)*2*PI()/360)-SIN(Cálculos!$P$18)*SIN(E220))/(COS(Cálculos!$P$18)*COS(E220))</f>
        <v>7.4866190239579508E-2</v>
      </c>
      <c r="J220" s="80">
        <f t="shared" si="22"/>
        <v>7.4866190239579508E-2</v>
      </c>
      <c r="K220" s="7">
        <f t="shared" si="23"/>
        <v>11.427528806022972</v>
      </c>
      <c r="L220" s="6">
        <f>(24*60/PI()*D220*Cálculos!$P$20*(G220*SIN(E220)*SIN(Cálculos!$P$18)+COS(E220)*COS(Cálculos!$P$18)*SIN(G220)))*$K$1</f>
        <v>232.02213272643834</v>
      </c>
    </row>
    <row r="221" spans="1:12" x14ac:dyDescent="0.25">
      <c r="A221" s="1">
        <v>8</v>
      </c>
      <c r="B221" s="1">
        <v>6</v>
      </c>
      <c r="C221" s="1">
        <f t="shared" si="21"/>
        <v>218</v>
      </c>
      <c r="D221" s="15">
        <f t="shared" si="24"/>
        <v>0.97297250873995333</v>
      </c>
      <c r="E221" s="15">
        <f t="shared" si="25"/>
        <v>0.28732000974619459</v>
      </c>
      <c r="F221" s="15">
        <f>+(-TAN(Cálculos!$P$18)*TAN(Cálculos!E221))</f>
        <v>0.20372252142040628</v>
      </c>
      <c r="G221" s="15">
        <f>IF(F221&gt;1,0,IF(F221&lt;-1,PI(),ACOS(-TAN(Cálculos!$P$18)*TAN(Cálculos!E221))))</f>
        <v>1.3656376399696619</v>
      </c>
      <c r="H221" s="6">
        <f t="shared" si="26"/>
        <v>10.432703081929047</v>
      </c>
      <c r="I221" s="80">
        <f>+(SIN((-6)*2*PI()/360)-SIN(Cálculos!$P$18)*SIN(E221))/(COS(Cálculos!$P$18)*COS(E221))</f>
        <v>7.1332889863873039E-2</v>
      </c>
      <c r="J221" s="80">
        <f t="shared" si="22"/>
        <v>7.1332889863873039E-2</v>
      </c>
      <c r="K221" s="7">
        <f t="shared" si="23"/>
        <v>11.454593654884233</v>
      </c>
      <c r="L221" s="6">
        <f>(24*60/PI()*D221*Cálculos!$P$20*(G221*SIN(E221)*SIN(Cálculos!$P$18)+COS(E221)*COS(Cálculos!$P$18)*SIN(G221)))*$K$1</f>
        <v>234.14229201944164</v>
      </c>
    </row>
    <row r="222" spans="1:12" x14ac:dyDescent="0.25">
      <c r="A222" s="1">
        <v>8</v>
      </c>
      <c r="B222" s="1">
        <v>7</v>
      </c>
      <c r="C222" s="1">
        <f t="shared" si="21"/>
        <v>219</v>
      </c>
      <c r="D222" s="15">
        <f t="shared" si="24"/>
        <v>0.97330243918562676</v>
      </c>
      <c r="E222" s="15">
        <f t="shared" si="25"/>
        <v>0.28226695738737095</v>
      </c>
      <c r="F222" s="15">
        <f>+(-TAN(Cálculos!$P$18)*TAN(Cálculos!E222))</f>
        <v>0.19994024824107118</v>
      </c>
      <c r="G222" s="15">
        <f>IF(F222&gt;1,0,IF(F222&lt;-1,PI(),ACOS(-TAN(Cálculos!$P$18)*TAN(Cálculos!E222))))</f>
        <v>1.3694993895086232</v>
      </c>
      <c r="H222" s="6">
        <f t="shared" si="26"/>
        <v>10.462204675278256</v>
      </c>
      <c r="I222" s="80">
        <f>+(SIN((-6)*2*PI()/360)-SIN(Cálculos!$P$18)*SIN(E222))/(COS(Cálculos!$P$18)*COS(E222))</f>
        <v>6.7746314749951159E-2</v>
      </c>
      <c r="J222" s="80">
        <f t="shared" si="22"/>
        <v>6.7746314749951159E-2</v>
      </c>
      <c r="K222" s="7">
        <f t="shared" si="23"/>
        <v>11.482059575175361</v>
      </c>
      <c r="L222" s="6">
        <f>(24*60/PI()*D222*Cálculos!$P$20*(G222*SIN(E222)*SIN(Cálculos!$P$18)+COS(E222)*COS(Cálculos!$P$18)*SIN(G222)))*$K$1</f>
        <v>236.29970455936609</v>
      </c>
    </row>
    <row r="223" spans="1:12" x14ac:dyDescent="0.25">
      <c r="A223" s="1">
        <v>8</v>
      </c>
      <c r="B223" s="1">
        <v>8</v>
      </c>
      <c r="C223" s="1">
        <f t="shared" si="21"/>
        <v>220</v>
      </c>
      <c r="D223" s="15">
        <f t="shared" si="24"/>
        <v>0.97364028069474995</v>
      </c>
      <c r="E223" s="15">
        <f t="shared" si="25"/>
        <v>0.27713026323725326</v>
      </c>
      <c r="F223" s="15">
        <f>+(-TAN(Cálculos!$P$18)*TAN(Cálculos!E223))</f>
        <v>0.19610671236562224</v>
      </c>
      <c r="G223" s="15">
        <f>IF(F223&gt;1,0,IF(F223&lt;-1,PI(),ACOS(-TAN(Cálculos!$P$18)*TAN(Cálculos!E223))))</f>
        <v>1.3734103763160148</v>
      </c>
      <c r="H223" s="6">
        <f t="shared" si="26"/>
        <v>10.492082413650907</v>
      </c>
      <c r="I223" s="80">
        <f>+(SIN((-6)*2*PI()/360)-SIN(Cálculos!$P$18)*SIN(E223))/(COS(Cálculos!$P$18)*COS(E223))</f>
        <v>6.4107674802436579E-2</v>
      </c>
      <c r="J223" s="80">
        <f t="shared" si="22"/>
        <v>6.4107674802436579E-2</v>
      </c>
      <c r="K223" s="7">
        <f t="shared" si="23"/>
        <v>11.509917358423305</v>
      </c>
      <c r="L223" s="6">
        <f>(24*60/PI()*D223*Cálculos!$P$20*(G223*SIN(E223)*SIN(Cálculos!$P$18)+COS(E223)*COS(Cálculos!$P$18)*SIN(G223)))*$K$1</f>
        <v>238.49368138250452</v>
      </c>
    </row>
    <row r="224" spans="1:12" x14ac:dyDescent="0.25">
      <c r="A224" s="1">
        <v>8</v>
      </c>
      <c r="B224" s="1">
        <v>9</v>
      </c>
      <c r="C224" s="1">
        <f t="shared" si="21"/>
        <v>221</v>
      </c>
      <c r="D224" s="15">
        <f t="shared" si="24"/>
        <v>0.97398593315759263</v>
      </c>
      <c r="E224" s="15">
        <f t="shared" si="25"/>
        <v>0.2719114494091775</v>
      </c>
      <c r="F224" s="15">
        <f>+(-TAN(Cálculos!$P$18)*TAN(Cálculos!E224))</f>
        <v>0.19222334491035775</v>
      </c>
      <c r="G224" s="15">
        <f>IF(F224&gt;1,0,IF(F224&lt;-1,PI(),ACOS(-TAN(Cálculos!$P$18)*TAN(Cálculos!E224))))</f>
        <v>1.3773690852740554</v>
      </c>
      <c r="H224" s="6">
        <f t="shared" si="26"/>
        <v>10.522324722399755</v>
      </c>
      <c r="I224" s="80">
        <f>+(SIN((-6)*2*PI()/360)-SIN(Cálculos!$P$18)*SIN(E224))/(COS(Cálculos!$P$18)*COS(E224))</f>
        <v>6.0418175103112842E-2</v>
      </c>
      <c r="J224" s="80">
        <f t="shared" si="22"/>
        <v>6.0418175103112842E-2</v>
      </c>
      <c r="K224" s="7">
        <f t="shared" si="23"/>
        <v>11.538157868914791</v>
      </c>
      <c r="L224" s="6">
        <f>(24*60/PI()*D224*Cálculos!$P$20*(G224*SIN(E224)*SIN(Cálculos!$P$18)+COS(E224)*COS(Cálculos!$P$18)*SIN(G224)))*$K$1</f>
        <v>240.72351571174516</v>
      </c>
    </row>
    <row r="225" spans="1:12" x14ac:dyDescent="0.25">
      <c r="A225" s="1">
        <v>8</v>
      </c>
      <c r="B225" s="1">
        <v>10</v>
      </c>
      <c r="C225" s="1">
        <f t="shared" si="21"/>
        <v>222</v>
      </c>
      <c r="D225" s="15">
        <f t="shared" si="24"/>
        <v>0.97433929414987031</v>
      </c>
      <c r="E225" s="15">
        <f t="shared" si="25"/>
        <v>0.26661206235031232</v>
      </c>
      <c r="F225" s="15">
        <f>+(-TAN(Cálculos!$P$18)*TAN(Cálculos!E225))</f>
        <v>0.18829156850700365</v>
      </c>
      <c r="G225" s="15">
        <f>IF(F225&gt;1,0,IF(F225&lt;-1,PI(),ACOS(-TAN(Cálculos!$P$18)*TAN(Cálculos!E225))))</f>
        <v>1.3813740177733269</v>
      </c>
      <c r="H225" s="6">
        <f t="shared" si="26"/>
        <v>10.55292015299216</v>
      </c>
      <c r="I225" s="80">
        <f>+(SIN((-6)*2*PI()/360)-SIN(Cálculos!$P$18)*SIN(E225))/(COS(Cálculos!$P$18)*COS(E225))</f>
        <v>5.667901512138835E-2</v>
      </c>
      <c r="J225" s="80">
        <f t="shared" si="22"/>
        <v>5.667901512138835E-2</v>
      </c>
      <c r="K225" s="7">
        <f t="shared" si="23"/>
        <v>11.566772049822905</v>
      </c>
      <c r="L225" s="6">
        <f>(24*60/PI()*D225*Cálculos!$P$20*(G225*SIN(E225)*SIN(Cálculos!$P$18)+COS(E225)*COS(Cálculos!$P$18)*SIN(G225)))*$K$1</f>
        <v>242.988483113526</v>
      </c>
    </row>
    <row r="226" spans="1:12" x14ac:dyDescent="0.25">
      <c r="A226" s="1">
        <v>8</v>
      </c>
      <c r="B226" s="1">
        <v>11</v>
      </c>
      <c r="C226" s="1">
        <f t="shared" si="21"/>
        <v>223</v>
      </c>
      <c r="D226" s="15">
        <f t="shared" si="24"/>
        <v>0.97470025896309476</v>
      </c>
      <c r="E226" s="15">
        <f t="shared" si="25"/>
        <v>0.26123367238341294</v>
      </c>
      <c r="F226" s="15">
        <f>+(-TAN(Cálculos!$P$18)*TAN(Cálculos!E226))</f>
        <v>0.18431279635048606</v>
      </c>
      <c r="G226" s="15">
        <f>IF(F226&gt;1,0,IF(F226&lt;-1,PI(),ACOS(-TAN(Cálculos!$P$18)*TAN(Cálculos!E226))))</f>
        <v>1.3854236926573877</v>
      </c>
      <c r="H226" s="6">
        <f t="shared" si="26"/>
        <v>10.583857390226402</v>
      </c>
      <c r="I226" s="80">
        <f>+(SIN((-6)*2*PI()/360)-SIN(Cálculos!$P$18)*SIN(E226))/(COS(Cálculos!$P$18)*COS(E226))</f>
        <v>5.2891387985704537E-2</v>
      </c>
      <c r="J226" s="80">
        <f t="shared" si="22"/>
        <v>5.2891387985704537E-2</v>
      </c>
      <c r="K226" s="7">
        <f t="shared" si="23"/>
        <v>11.595750928777186</v>
      </c>
      <c r="L226" s="6">
        <f>(24*60/PI()*D226*Cálculos!$P$20*(G226*SIN(E226)*SIN(Cálculos!$P$18)+COS(E226)*COS(Cálculos!$P$18)*SIN(G226)))*$K$1</f>
        <v>245.28784168341491</v>
      </c>
    </row>
    <row r="227" spans="1:12" x14ac:dyDescent="0.25">
      <c r="A227" s="1">
        <v>8</v>
      </c>
      <c r="B227" s="1">
        <v>12</v>
      </c>
      <c r="C227" s="1">
        <f t="shared" si="21"/>
        <v>224</v>
      </c>
      <c r="D227" s="15">
        <f t="shared" si="24"/>
        <v>0.97506872063560157</v>
      </c>
      <c r="E227" s="15">
        <f t="shared" si="25"/>
        <v>0.25577787324150192</v>
      </c>
      <c r="F227" s="15">
        <f>+(-TAN(Cálculos!$P$18)*TAN(Cálculos!E227))</f>
        <v>0.18028843131869612</v>
      </c>
      <c r="G227" s="15">
        <f>IF(F227&gt;1,0,IF(F227&lt;-1,PI(),ACOS(-TAN(Cálculos!$P$18)*TAN(Cálculos!E227))))</f>
        <v>1.3895166470720475</v>
      </c>
      <c r="H227" s="6">
        <f t="shared" si="26"/>
        <v>10.615125258719662</v>
      </c>
      <c r="I227" s="80">
        <f>+(SIN((-6)*2*PI()/360)-SIN(Cálculos!$P$18)*SIN(E227))/(COS(Cálculos!$P$18)*COS(E227))</f>
        <v>4.9056479816122836E-2</v>
      </c>
      <c r="J227" s="80">
        <f t="shared" si="22"/>
        <v>4.9056479816122836E-2</v>
      </c>
      <c r="K227" s="7">
        <f t="shared" si="23"/>
        <v>11.625085622879757</v>
      </c>
      <c r="L227" s="6">
        <f>(24*60/PI()*D227*Cálculos!$P$20*(G227*SIN(E227)*SIN(Cálculos!$P$18)+COS(E227)*COS(Cálculos!$P$18)*SIN(G227)))*$K$1</f>
        <v>247.62083226046241</v>
      </c>
    </row>
    <row r="228" spans="1:12" x14ac:dyDescent="0.25">
      <c r="A228" s="1">
        <v>8</v>
      </c>
      <c r="B228" s="1">
        <v>13</v>
      </c>
      <c r="C228" s="1">
        <f t="shared" si="21"/>
        <v>225</v>
      </c>
      <c r="D228" s="15">
        <f t="shared" si="24"/>
        <v>0.97544456998424511</v>
      </c>
      <c r="E228" s="15">
        <f t="shared" si="25"/>
        <v>0.25024628159561113</v>
      </c>
      <c r="F228" s="15">
        <f>+(-TAN(Cálculos!$P$18)*TAN(Cálculos!E228))</f>
        <v>0.17621986516422594</v>
      </c>
      <c r="G228" s="15">
        <f>IF(F228&gt;1,0,IF(F228&lt;-1,PI(),ACOS(-TAN(Cálculos!$P$18)*TAN(Cálculos!E228))))</f>
        <v>1.3936514372207549</v>
      </c>
      <c r="H228" s="6">
        <f t="shared" si="26"/>
        <v>10.646712728678756</v>
      </c>
      <c r="I228" s="80">
        <f>+(SIN((-6)*2*PI()/360)-SIN(Cálculos!$P$18)*SIN(E228))/(COS(Cálculos!$P$18)*COS(E228))</f>
        <v>4.5175469118133547E-2</v>
      </c>
      <c r="J228" s="80">
        <f t="shared" si="22"/>
        <v>4.5175469118133547E-2</v>
      </c>
      <c r="K228" s="7">
        <f t="shared" si="23"/>
        <v>11.654767343171477</v>
      </c>
      <c r="L228" s="6">
        <f>(24*60/PI()*D228*Cálculos!$P$20*(G228*SIN(E228)*SIN(Cálculos!$P$18)+COS(E228)*COS(Cálculos!$P$18)*SIN(G228)))*$K$1</f>
        <v>249.98667867039092</v>
      </c>
    </row>
    <row r="229" spans="1:12" x14ac:dyDescent="0.25">
      <c r="A229" s="1">
        <v>8</v>
      </c>
      <c r="B229" s="1">
        <v>14</v>
      </c>
      <c r="C229" s="1">
        <f t="shared" si="21"/>
        <v>226</v>
      </c>
      <c r="D229" s="15">
        <f t="shared" si="24"/>
        <v>0.97582769563675187</v>
      </c>
      <c r="E229" s="15">
        <f t="shared" si="25"/>
        <v>0.24464053657572624</v>
      </c>
      <c r="F229" s="15">
        <f>+(-TAN(Cálculos!$P$18)*TAN(Cálculos!E229))</f>
        <v>0.1721084777778403</v>
      </c>
      <c r="G229" s="15">
        <f>IF(F229&gt;1,0,IF(F229&lt;-1,PI(),ACOS(-TAN(Cálculos!$P$18)*TAN(Cálculos!E229))))</f>
        <v>1.3978266390277754</v>
      </c>
      <c r="H229" s="6">
        <f t="shared" si="26"/>
        <v>10.678608920966445</v>
      </c>
      <c r="I229" s="80">
        <f>+(SIN((-6)*2*PI()/360)-SIN(Cálculos!$P$18)*SIN(E229))/(COS(Cálculos!$P$18)*COS(E229))</f>
        <v>4.1249526237556129E-2</v>
      </c>
      <c r="J229" s="80">
        <f t="shared" si="22"/>
        <v>4.1249526237556129E-2</v>
      </c>
      <c r="K229" s="7">
        <f t="shared" si="23"/>
        <v>11.684787398553553</v>
      </c>
      <c r="L229" s="6">
        <f>(24*60/PI()*D229*Cálculos!$P$20*(G229*SIN(E229)*SIN(Cálculos!$P$18)+COS(E229)*COS(Cálculos!$P$18)*SIN(G229)))*$K$1</f>
        <v>252.38458799760247</v>
      </c>
    </row>
    <row r="230" spans="1:12" x14ac:dyDescent="0.25">
      <c r="A230" s="1">
        <v>8</v>
      </c>
      <c r="B230" s="1">
        <v>15</v>
      </c>
      <c r="C230" s="1">
        <f t="shared" si="21"/>
        <v>227</v>
      </c>
      <c r="D230" s="15">
        <f t="shared" si="24"/>
        <v>0.9762179840647226</v>
      </c>
      <c r="E230" s="15">
        <f t="shared" si="25"/>
        <v>0.23896229928507901</v>
      </c>
      <c r="F230" s="15">
        <f>+(-TAN(Cálculos!$P$18)*TAN(Cálculos!E230))</f>
        <v>0.16795563652325066</v>
      </c>
      <c r="G230" s="15">
        <f>IF(F230&gt;1,0,IF(F230&lt;-1,PI(),ACOS(-TAN(Cálculos!$P$18)*TAN(Cálculos!E230))))</f>
        <v>1.4020408487110401</v>
      </c>
      <c r="H230" s="6">
        <f t="shared" si="26"/>
        <v>10.710803111477674</v>
      </c>
      <c r="I230" s="80">
        <f>+(SIN((-6)*2*PI()/360)-SIN(Cálculos!$P$18)*SIN(E230))/(COS(Cálculos!$P$18)*COS(E230))</f>
        <v>3.7279812876236655E-2</v>
      </c>
      <c r="J230" s="80">
        <f t="shared" si="22"/>
        <v>3.7279812876236655E-2</v>
      </c>
      <c r="K230" s="7">
        <f t="shared" si="23"/>
        <v>11.715137199171307</v>
      </c>
      <c r="L230" s="6">
        <f>(24*60/PI()*D230*Cálculos!$P$20*(G230*SIN(E230)*SIN(Cálculos!$P$18)+COS(E230)*COS(Cálculos!$P$18)*SIN(G230)))*$K$1</f>
        <v>254.81375088590707</v>
      </c>
    </row>
    <row r="231" spans="1:12" x14ac:dyDescent="0.25">
      <c r="A231" s="1">
        <v>8</v>
      </c>
      <c r="B231" s="1">
        <v>16</v>
      </c>
      <c r="C231" s="1">
        <f t="shared" si="21"/>
        <v>228</v>
      </c>
      <c r="D231" s="15">
        <f t="shared" si="24"/>
        <v>0.97661531961727277</v>
      </c>
      <c r="E231" s="15">
        <f t="shared" si="25"/>
        <v>0.23321325230792456</v>
      </c>
      <c r="F231" s="15">
        <f>+(-TAN(Cálculos!$P$18)*TAN(Cálculos!E231))</f>
        <v>0.16376269564255869</v>
      </c>
      <c r="G231" s="15">
        <f>IF(F231&gt;1,0,IF(F231&lt;-1,PI(),ACOS(-TAN(Cálculos!$P$18)*TAN(Cálculos!E231))))</f>
        <v>1.4062926832667433</v>
      </c>
      <c r="H231" s="6">
        <f t="shared" si="26"/>
        <v>10.743284734841632</v>
      </c>
      <c r="I231" s="80">
        <f>+(SIN((-6)*2*PI()/360)-SIN(Cálculos!$P$18)*SIN(E231))/(COS(Cálculos!$P$18)*COS(E231))</f>
        <v>3.3267481668081467E-2</v>
      </c>
      <c r="J231" s="80">
        <f t="shared" si="22"/>
        <v>3.3267481668081467E-2</v>
      </c>
      <c r="K231" s="7">
        <f t="shared" si="23"/>
        <v>11.745808259267964</v>
      </c>
      <c r="L231" s="6">
        <f>(24*60/PI()*D231*Cálculos!$P$20*(G231*SIN(E231)*SIN(Cálculos!$P$18)+COS(E231)*COS(Cálculos!$P$18)*SIN(G231)))*$K$1</f>
        <v>257.2733418677953</v>
      </c>
    </row>
    <row r="232" spans="1:12" x14ac:dyDescent="0.25">
      <c r="A232" s="1">
        <v>8</v>
      </c>
      <c r="B232" s="1">
        <v>17</v>
      </c>
      <c r="C232" s="1">
        <f t="shared" si="21"/>
        <v>229</v>
      </c>
      <c r="D232" s="15">
        <f t="shared" si="24"/>
        <v>0.97701958455530324</v>
      </c>
      <c r="E232" s="15">
        <f t="shared" si="25"/>
        <v>0.22739509921095702</v>
      </c>
      <c r="F232" s="15">
        <f>+(-TAN(Cálculos!$P$18)*TAN(Cálculos!E232))</f>
        <v>0.15953099573157098</v>
      </c>
      <c r="G232" s="15">
        <f>IF(F232&gt;1,0,IF(F232&lt;-1,PI(),ACOS(-TAN(Cálculos!$P$18)*TAN(Cálculos!E232))))</f>
        <v>1.4105807808679134</v>
      </c>
      <c r="H232" s="6">
        <f t="shared" si="26"/>
        <v>10.776043387466594</v>
      </c>
      <c r="I232" s="80">
        <f>+(SIN((-6)*2*PI()/360)-SIN(Cálculos!$P$18)*SIN(E232))/(COS(Cálculos!$P$18)*COS(E232))</f>
        <v>2.9213675814831568E-2</v>
      </c>
      <c r="J232" s="80">
        <f t="shared" si="22"/>
        <v>2.9213675814831568E-2</v>
      </c>
      <c r="K232" s="7">
        <f t="shared" si="23"/>
        <v>11.776792199517439</v>
      </c>
      <c r="L232" s="6">
        <f>(24*60/PI()*D232*Cálculos!$P$20*(G232*SIN(E232)*SIN(Cálculos!$P$18)+COS(E232)*COS(Cálculos!$P$18)*SIN(G232)))*$K$1</f>
        <v>259.76251972199867</v>
      </c>
    </row>
    <row r="233" spans="1:12" x14ac:dyDescent="0.25">
      <c r="A233" s="1">
        <v>8</v>
      </c>
      <c r="B233" s="1">
        <v>18</v>
      </c>
      <c r="C233" s="1">
        <f t="shared" si="21"/>
        <v>230</v>
      </c>
      <c r="D233" s="15">
        <f t="shared" si="24"/>
        <v>0.97743065908638782</v>
      </c>
      <c r="E233" s="15">
        <f t="shared" si="25"/>
        <v>0.22150956403850539</v>
      </c>
      <c r="F233" s="15">
        <f>+(-TAN(Cálculos!$P$18)*TAN(Cálculos!E233))</f>
        <v>0.15526186328401248</v>
      </c>
      <c r="G233" s="15">
        <f>IF(F233&gt;1,0,IF(F233&lt;-1,PI(),ACOS(-TAN(Cálculos!$P$18)*TAN(Cálculos!E233))))</f>
        <v>1.4149038011793329</v>
      </c>
      <c r="H233" s="6">
        <f t="shared" si="26"/>
        <v>10.809068829945749</v>
      </c>
      <c r="I233" s="80">
        <f>+(SIN((-6)*2*PI()/360)-SIN(Cálculos!$P$18)*SIN(E233))/(COS(Cálculos!$P$18)*COS(E233))</f>
        <v>2.5119528780835596E-2</v>
      </c>
      <c r="J233" s="80">
        <f t="shared" si="22"/>
        <v>2.5119528780835596E-2</v>
      </c>
      <c r="K233" s="7">
        <f t="shared" si="23"/>
        <v>11.808080748845947</v>
      </c>
      <c r="L233" s="6">
        <f>(24*60/PI()*D233*Cálculos!$P$20*(G233*SIN(E233)*SIN(Cálculos!$P$18)+COS(E233)*COS(Cálculos!$P$18)*SIN(G233)))*$K$1</f>
        <v>262.28042785900317</v>
      </c>
    </row>
    <row r="234" spans="1:12" x14ac:dyDescent="0.25">
      <c r="A234" s="1">
        <v>8</v>
      </c>
      <c r="B234" s="1">
        <v>19</v>
      </c>
      <c r="C234" s="1">
        <f t="shared" si="21"/>
        <v>231</v>
      </c>
      <c r="D234" s="15">
        <f t="shared" si="24"/>
        <v>0.97784842140027139</v>
      </c>
      <c r="E234" s="15">
        <f t="shared" si="25"/>
        <v>0.21555839080166095</v>
      </c>
      <c r="F234" s="15">
        <f>+(-TAN(Cálculos!$P$18)*TAN(Cálculos!E234))</f>
        <v>0.15095661030352048</v>
      </c>
      <c r="G234" s="15">
        <f>IF(F234&gt;1,0,IF(F234&lt;-1,PI(),ACOS(-TAN(Cálculos!$P$18)*TAN(Cálculos!E234))))</f>
        <v>1.4192604255912971</v>
      </c>
      <c r="H234" s="6">
        <f t="shared" si="26"/>
        <v>10.842350988842979</v>
      </c>
      <c r="I234" s="80">
        <f>+(SIN((-6)*2*PI()/360)-SIN(Cálculos!$P$18)*SIN(E234))/(COS(Cálculos!$P$18)*COS(E234))</f>
        <v>2.098616404595758E-2</v>
      </c>
      <c r="J234" s="80">
        <f t="shared" si="22"/>
        <v>2.098616404595758E-2</v>
      </c>
      <c r="K234" s="7">
        <f t="shared" si="23"/>
        <v>11.839665745753226</v>
      </c>
      <c r="L234" s="6">
        <f>(24*60/PI()*D234*Cálculos!$P$20*(G234*SIN(E234)*SIN(Cálculos!$P$18)+COS(E234)*COS(Cálculos!$P$18)*SIN(G234)))*$K$1</f>
        <v>264.82619473410625</v>
      </c>
    </row>
    <row r="235" spans="1:12" x14ac:dyDescent="0.25">
      <c r="A235" s="1">
        <v>8</v>
      </c>
      <c r="B235" s="1">
        <v>20</v>
      </c>
      <c r="C235" s="1">
        <f t="shared" si="21"/>
        <v>232</v>
      </c>
      <c r="D235" s="15">
        <f t="shared" si="24"/>
        <v>0.97827274770496442</v>
      </c>
      <c r="E235" s="15">
        <f t="shared" si="25"/>
        <v>0.20954334296149119</v>
      </c>
      <c r="F235" s="15">
        <f>+(-TAN(Cálculos!$P$18)*TAN(Cálculos!E235))</f>
        <v>0.14661653398216284</v>
      </c>
      <c r="G235" s="15">
        <f>IF(F235&gt;1,0,IF(F235&lt;-1,PI(),ACOS(-TAN(Cálculos!$P$18)*TAN(Cálculos!E235))))</f>
        <v>1.4236493573747968</v>
      </c>
      <c r="H235" s="6">
        <f t="shared" si="26"/>
        <v>10.875879957878359</v>
      </c>
      <c r="I235" s="80">
        <f>+(SIN((-6)*2*PI()/360)-SIN(Cálculos!$P$18)*SIN(E235))/(COS(Cálculos!$P$18)*COS(E235))</f>
        <v>1.681469491564155E-2</v>
      </c>
      <c r="J235" s="80">
        <f t="shared" si="22"/>
        <v>1.681469491564155E-2</v>
      </c>
      <c r="K235" s="7">
        <f t="shared" si="23"/>
        <v>11.871539139144735</v>
      </c>
      <c r="L235" s="6">
        <f>(24*60/PI()*D235*Cálculos!$P$20*(G235*SIN(E235)*SIN(Cálculos!$P$18)+COS(E235)*COS(Cálculos!$P$18)*SIN(G235)))*$K$1</f>
        <v>267.39893428753032</v>
      </c>
    </row>
    <row r="236" spans="1:12" x14ac:dyDescent="0.25">
      <c r="A236" s="1">
        <v>8</v>
      </c>
      <c r="B236" s="1">
        <v>21</v>
      </c>
      <c r="C236" s="1">
        <f t="shared" si="21"/>
        <v>233</v>
      </c>
      <c r="D236" s="15">
        <f t="shared" si="24"/>
        <v>0.97870351226342478</v>
      </c>
      <c r="E236" s="15">
        <f t="shared" si="25"/>
        <v>0.2034662029064859</v>
      </c>
      <c r="F236" s="15">
        <f>+(-TAN(Cálculos!$P$18)*TAN(Cálculos!E236))</f>
        <v>0.14224291644409082</v>
      </c>
      <c r="G236" s="15">
        <f>IF(F236&gt;1,0,IF(F236&lt;-1,PI(),ACOS(-TAN(Cálculos!$P$18)*TAN(Cálculos!E236))))</f>
        <v>1.4280693217608063</v>
      </c>
      <c r="H236" s="6">
        <f t="shared" si="26"/>
        <v>10.909645998533888</v>
      </c>
      <c r="I236" s="80">
        <f>+(SIN((-6)*2*PI()/360)-SIN(Cálculos!$P$18)*SIN(E236))/(COS(Cálculos!$P$18)*COS(E236))</f>
        <v>1.2606224387040647E-2</v>
      </c>
      <c r="J236" s="80">
        <f t="shared" si="22"/>
        <v>1.2606224387040647E-2</v>
      </c>
      <c r="K236" s="7">
        <f t="shared" si="23"/>
        <v>11.903692988686988</v>
      </c>
      <c r="L236" s="6">
        <f>(24*60/PI()*D236*Cálculos!$P$20*(G236*SIN(E236)*SIN(Cálculos!$P$18)+COS(E236)*COS(Cálculos!$P$18)*SIN(G236)))*$K$1</f>
        <v>269.99774641103335</v>
      </c>
    </row>
    <row r="237" spans="1:12" x14ac:dyDescent="0.25">
      <c r="A237" s="1">
        <v>8</v>
      </c>
      <c r="B237" s="1">
        <v>22</v>
      </c>
      <c r="C237" s="1">
        <f t="shared" si="21"/>
        <v>234</v>
      </c>
      <c r="D237" s="15">
        <f t="shared" si="24"/>
        <v>0.97914058743081744</v>
      </c>
      <c r="E237" s="15">
        <f t="shared" si="25"/>
        <v>0.19732877142439911</v>
      </c>
      <c r="F237" s="15">
        <f>+(-TAN(Cálculos!$P$18)*TAN(Cálculos!E237))</f>
        <v>0.13783702455283334</v>
      </c>
      <c r="G237" s="15">
        <f>IF(F237&gt;1,0,IF(F237&lt;-1,PI(),ACOS(-TAN(Cálculos!$P$18)*TAN(Cálculos!E237))))</f>
        <v>1.4325190659463956</v>
      </c>
      <c r="H237" s="6">
        <f t="shared" si="26"/>
        <v>10.943639540100175</v>
      </c>
      <c r="I237" s="80">
        <f>+(SIN((-6)*2*PI()/360)-SIN(Cálculos!$P$18)*SIN(E237))/(COS(Cálculos!$P$18)*COS(E237))</f>
        <v>8.3618450700317804E-3</v>
      </c>
      <c r="J237" s="80">
        <f t="shared" si="22"/>
        <v>8.3618450700317804E-3</v>
      </c>
      <c r="K237" s="7">
        <f t="shared" si="23"/>
        <v>11.936119464698578</v>
      </c>
      <c r="L237" s="6">
        <f>(24*60/PI()*D237*Cálculos!$P$20*(G237*SIN(E237)*SIN(Cálculos!$P$18)+COS(E237)*COS(Cálculos!$P$18)*SIN(G237)))*$K$1</f>
        <v>272.62171744038312</v>
      </c>
    </row>
    <row r="238" spans="1:12" x14ac:dyDescent="0.25">
      <c r="A238" s="1">
        <v>8</v>
      </c>
      <c r="B238" s="1">
        <v>23</v>
      </c>
      <c r="C238" s="1">
        <f t="shared" si="21"/>
        <v>235</v>
      </c>
      <c r="D238" s="15">
        <f t="shared" si="24"/>
        <v>0.97958384369233742</v>
      </c>
      <c r="E238" s="15">
        <f t="shared" si="25"/>
        <v>0.19113286716863595</v>
      </c>
      <c r="F238" s="15">
        <f>+(-TAN(Cálculos!$P$18)*TAN(Cálculos!E238))</f>
        <v>0.133400109780626</v>
      </c>
      <c r="G238" s="15">
        <f>IF(F238&gt;1,0,IF(F238&lt;-1,PI(),ACOS(-TAN(Cálculos!$P$18)*TAN(Cálculos!E238))))</f>
        <v>1.436997359030461</v>
      </c>
      <c r="H238" s="6">
        <f t="shared" si="26"/>
        <v>10.977851179185452</v>
      </c>
      <c r="I238" s="80">
        <f>+(SIN((-6)*2*PI()/360)-SIN(Cálculos!$P$18)*SIN(E238))/(COS(Cálculos!$P$18)*COS(E238))</f>
        <v>4.0826391618393404E-3</v>
      </c>
      <c r="J238" s="80">
        <f t="shared" si="22"/>
        <v>4.0826391618393404E-3</v>
      </c>
      <c r="K238" s="7">
        <f t="shared" si="23"/>
        <v>11.968810847589996</v>
      </c>
      <c r="L238" s="6">
        <f>(24*60/PI()*D238*Cálculos!$P$20*(G238*SIN(E238)*SIN(Cálculos!$P$18)+COS(E238)*COS(Cálculos!$P$18)*SIN(G238)))*$K$1</f>
        <v>275.26992067299341</v>
      </c>
    </row>
    <row r="239" spans="1:12" x14ac:dyDescent="0.25">
      <c r="A239" s="1">
        <v>8</v>
      </c>
      <c r="B239" s="1">
        <v>24</v>
      </c>
      <c r="C239" s="1">
        <f t="shared" si="21"/>
        <v>236</v>
      </c>
      <c r="D239" s="15">
        <f t="shared" si="24"/>
        <v>0.98003314970158795</v>
      </c>
      <c r="E239" s="15">
        <f t="shared" si="25"/>
        <v>0.18488032611934527</v>
      </c>
      <c r="F239" s="15">
        <f>+(-TAN(Cálculos!$P$18)*TAN(Cálculos!E239))</f>
        <v>0.12893340813808341</v>
      </c>
      <c r="G239" s="15">
        <f>IF(F239&gt;1,0,IF(F239&lt;-1,PI(),ACOS(-TAN(Cálculos!$P$18)*TAN(Cálculos!E239))))</f>
        <v>1.44150299188188</v>
      </c>
      <c r="H239" s="6">
        <f t="shared" si="26"/>
        <v>11.012271678708361</v>
      </c>
      <c r="I239" s="80">
        <f>+(SIN((-6)*2*PI()/360)-SIN(Cálculos!$P$18)*SIN(E239))/(COS(Cálculos!$P$18)*COS(E239))</f>
        <v>-2.3032152608183691E-4</v>
      </c>
      <c r="J239" s="80">
        <f t="shared" si="22"/>
        <v>-2.3032152608183691E-4</v>
      </c>
      <c r="K239" s="7">
        <f t="shared" si="23"/>
        <v>12.001759526865623</v>
      </c>
      <c r="L239" s="6">
        <f>(24*60/PI()*D239*Cálculos!$P$20*(G239*SIN(E239)*SIN(Cálculos!$P$18)+COS(E239)*COS(Cálculos!$P$18)*SIN(G239)))*$K$1</f>
        <v>277.94141690994928</v>
      </c>
    </row>
    <row r="240" spans="1:12" x14ac:dyDescent="0.25">
      <c r="A240" s="1">
        <v>8</v>
      </c>
      <c r="B240" s="1">
        <v>25</v>
      </c>
      <c r="C240" s="1">
        <f t="shared" si="21"/>
        <v>237</v>
      </c>
      <c r="D240" s="15">
        <f t="shared" si="24"/>
        <v>0.98048837231950192</v>
      </c>
      <c r="E240" s="15">
        <f t="shared" si="25"/>
        <v>0.17857300103938117</v>
      </c>
      <c r="F240" s="15">
        <f>+(-TAN(Cálculos!$P$18)*TAN(Cálculos!E240))</f>
        <v>0.12443814016244448</v>
      </c>
      <c r="G240" s="15">
        <f>IF(F240&gt;1,0,IF(F240&lt;-1,PI(),ACOS(-TAN(Cálculos!$P$18)*TAN(Cálculos!E240))))</f>
        <v>1.4460347769429185</v>
      </c>
      <c r="H240" s="6">
        <f t="shared" si="26"/>
        <v>11.046891966396085</v>
      </c>
      <c r="I240" s="80">
        <f>+(SIN((-6)*2*PI()/360)-SIN(Cálculos!$P$18)*SIN(E240))/(COS(Cálculos!$P$18)*COS(E240))</f>
        <v>-4.5759754903226778E-3</v>
      </c>
      <c r="J240" s="80">
        <f t="shared" si="22"/>
        <v>-4.5759754903226778E-3</v>
      </c>
      <c r="K240" s="7">
        <f t="shared" si="23"/>
        <v>12.034957999701637</v>
      </c>
      <c r="L240" s="6">
        <f>(24*60/PI()*D240*Cálculos!$P$20*(G240*SIN(E240)*SIN(Cálculos!$P$18)+COS(E240)*COS(Cálculos!$P$18)*SIN(G240)))*$K$1</f>
        <v>280.63525502158166</v>
      </c>
    </row>
    <row r="241" spans="1:12" x14ac:dyDescent="0.25">
      <c r="A241" s="1">
        <v>8</v>
      </c>
      <c r="B241" s="1">
        <v>26</v>
      </c>
      <c r="C241" s="1">
        <f t="shared" si="21"/>
        <v>238</v>
      </c>
      <c r="D241" s="15">
        <f t="shared" si="24"/>
        <v>0.980949376653793</v>
      </c>
      <c r="E241" s="15">
        <f t="shared" si="25"/>
        <v>0.17221276092528845</v>
      </c>
      <c r="F241" s="15">
        <f>+(-TAN(Cálculos!$P$18)*TAN(Cálculos!E241))</f>
        <v>0.11991551096254234</v>
      </c>
      <c r="G241" s="15">
        <f>IF(F241&gt;1,0,IF(F241&lt;-1,PI(),ACOS(-TAN(Cálculos!$P$18)*TAN(Cálculos!E241))))</f>
        <v>1.4505915479707308</v>
      </c>
      <c r="H241" s="6">
        <f t="shared" si="26"/>
        <v>11.081703132809571</v>
      </c>
      <c r="I241" s="80">
        <f>+(SIN((-6)*2*PI()/360)-SIN(Cálculos!$P$18)*SIN(E241))/(COS(Cálculos!$P$18)*COS(E241))</f>
        <v>-8.9532714084437151E-3</v>
      </c>
      <c r="J241" s="80">
        <f t="shared" si="22"/>
        <v>-8.9532714084437151E-3</v>
      </c>
      <c r="K241" s="7">
        <f t="shared" si="23"/>
        <v>12.068398869113697</v>
      </c>
      <c r="L241" s="6">
        <f>(24*60/PI()*D241*Cálculos!$P$20*(G241*SIN(E241)*SIN(Cálculos!$P$18)+COS(E241)*COS(Cálculos!$P$18)*SIN(G241)))*$K$1</f>
        <v>283.35047253568951</v>
      </c>
    </row>
    <row r="242" spans="1:12" x14ac:dyDescent="0.25">
      <c r="A242" s="1">
        <v>8</v>
      </c>
      <c r="B242" s="1">
        <v>27</v>
      </c>
      <c r="C242" s="1">
        <f t="shared" si="21"/>
        <v>239</v>
      </c>
      <c r="D242" s="15">
        <f t="shared" si="24"/>
        <v>0.98141602609892764</v>
      </c>
      <c r="E242" s="15">
        <f t="shared" si="25"/>
        <v>0.16580149045347745</v>
      </c>
      <c r="F242" s="15">
        <f>+(-TAN(Cálculos!$P$18)*TAN(Cálculos!E242))</f>
        <v>0.11536671031859734</v>
      </c>
      <c r="G242" s="15">
        <f>IF(F242&gt;1,0,IF(F242&lt;-1,PI(),ACOS(-TAN(Cálculos!$P$18)*TAN(Cálculos!E242))))</f>
        <v>1.4551721597197809</v>
      </c>
      <c r="H242" s="6">
        <f t="shared" si="26"/>
        <v>11.116696428917384</v>
      </c>
      <c r="I242" s="80">
        <f>+(SIN((-6)*2*PI()/360)-SIN(Cálculos!$P$18)*SIN(E242))/(COS(Cálculos!$P$18)*COS(E242))</f>
        <v>-1.3361167964082687E-2</v>
      </c>
      <c r="J242" s="80">
        <f t="shared" si="22"/>
        <v>-1.3361167964082687E-2</v>
      </c>
      <c r="K242" s="7">
        <f t="shared" si="23"/>
        <v>12.102074841728504</v>
      </c>
      <c r="L242" s="6">
        <f>(24*60/PI()*D242*Cálculos!$P$20*(G242*SIN(E242)*SIN(Cálculos!$P$18)+COS(E242)*COS(Cálculos!$P$18)*SIN(G242)))*$K$1</f>
        <v>286.08609624744264</v>
      </c>
    </row>
    <row r="243" spans="1:12" x14ac:dyDescent="0.25">
      <c r="A243" s="1">
        <v>8</v>
      </c>
      <c r="B243" s="1">
        <v>28</v>
      </c>
      <c r="C243" s="1">
        <f t="shared" si="21"/>
        <v>240</v>
      </c>
      <c r="D243" s="15">
        <f t="shared" si="24"/>
        <v>0.98188818237660425</v>
      </c>
      <c r="E243" s="15">
        <f t="shared" si="25"/>
        <v>0.1593410894217562</v>
      </c>
      <c r="F243" s="15">
        <f>+(-TAN(Cálculos!$P$18)*TAN(Cálculos!E243))</f>
        <v>0.11079291283488128</v>
      </c>
      <c r="G243" s="15">
        <f>IF(F243&gt;1,0,IF(F243&lt;-1,PI(),ACOS(-TAN(Cálculos!$P$18)*TAN(Cálculos!E243))))</f>
        <v>1.45977548756799</v>
      </c>
      <c r="H243" s="6">
        <f t="shared" si="26"/>
        <v>11.151863263239706</v>
      </c>
      <c r="I243" s="80">
        <f>+(SIN((-6)*2*PI()/360)-SIN(Cálculos!$P$18)*SIN(E243))/(COS(Cálculos!$P$18)*COS(E243))</f>
        <v>-1.7798633625829553E-2</v>
      </c>
      <c r="J243" s="80">
        <f t="shared" si="22"/>
        <v>-1.7798633625829553E-2</v>
      </c>
      <c r="K243" s="7">
        <f t="shared" si="23"/>
        <v>12.135978725173327</v>
      </c>
      <c r="L243" s="6">
        <f>(24*60/PI()*D243*Cálculos!$P$20*(G243*SIN(E243)*SIN(Cálculos!$P$18)+COS(E243)*COS(Cálculos!$P$18)*SIN(G243)))*$K$1</f>
        <v>288.84114284993638</v>
      </c>
    </row>
    <row r="244" spans="1:12" x14ac:dyDescent="0.25">
      <c r="A244" s="1">
        <v>8</v>
      </c>
      <c r="B244" s="1">
        <v>29</v>
      </c>
      <c r="C244" s="1">
        <f t="shared" si="21"/>
        <v>241</v>
      </c>
      <c r="D244" s="15">
        <f t="shared" si="24"/>
        <v>0.98236570557672764</v>
      </c>
      <c r="E244" s="15">
        <f t="shared" si="25"/>
        <v>0.15283347218637661</v>
      </c>
      <c r="F244" s="15">
        <f>+(-TAN(Cálculos!$P$18)*TAN(Cálculos!E244))</f>
        <v>0.10619527814324926</v>
      </c>
      <c r="G244" s="15">
        <f>IF(F244&gt;1,0,IF(F244&lt;-1,PI(),ACOS(-TAN(Cálculos!$P$18)*TAN(Cálculos!E244))))</f>
        <v>1.4644004270894089</v>
      </c>
      <c r="H244" s="6">
        <f t="shared" si="26"/>
        <v>11.187195198583781</v>
      </c>
      <c r="I244" s="80">
        <f>+(SIN((-6)*2*PI()/360)-SIN(Cálculos!$P$18)*SIN(E244))/(COS(Cálculos!$P$18)*COS(E244))</f>
        <v>-2.2264646381501527E-2</v>
      </c>
      <c r="J244" s="80">
        <f t="shared" si="22"/>
        <v>-2.2264646381501527E-2</v>
      </c>
      <c r="K244" s="7">
        <f t="shared" si="23"/>
        <v>12.17010342509767</v>
      </c>
      <c r="L244" s="6">
        <f>(24*60/PI()*D244*Cálculos!$P$20*(G244*SIN(E244)*SIN(Cálculos!$P$18)+COS(E244)*COS(Cálculos!$P$18)*SIN(G244)))*$K$1</f>
        <v>291.61461958432011</v>
      </c>
    </row>
    <row r="245" spans="1:12" x14ac:dyDescent="0.25">
      <c r="A245" s="1">
        <v>8</v>
      </c>
      <c r="B245" s="1">
        <v>30</v>
      </c>
      <c r="C245" s="1">
        <f t="shared" si="21"/>
        <v>242</v>
      </c>
      <c r="D245" s="15">
        <f t="shared" si="24"/>
        <v>0.98284845419886802</v>
      </c>
      <c r="E245" s="15">
        <f t="shared" si="25"/>
        <v>0.14628056709477169</v>
      </c>
      <c r="F245" s="15">
        <f>+(-TAN(Cálculos!$P$18)*TAN(Cálculos!E245))</f>
        <v>0.10157495115551536</v>
      </c>
      <c r="G245" s="15">
        <f>IF(F245&gt;1,0,IF(F245&lt;-1,PI(),ACOS(-TAN(Cálculos!$P$18)*TAN(Cálculos!E245))))</f>
        <v>1.4690458935761532</v>
      </c>
      <c r="H245" s="6">
        <f t="shared" si="26"/>
        <v>11.222683948391769</v>
      </c>
      <c r="I245" s="80">
        <f>+(SIN((-6)*2*PI()/360)-SIN(Cálculos!$P$18)*SIN(E245))/(COS(Cálculos!$P$18)*COS(E245))</f>
        <v>-2.6758193429473092E-2</v>
      </c>
      <c r="J245" s="80">
        <f t="shared" si="22"/>
        <v>-2.6758193429473092E-2</v>
      </c>
      <c r="K245" s="7">
        <f t="shared" si="23"/>
        <v>12.204441941841178</v>
      </c>
      <c r="L245" s="6">
        <f>(24*60/PI()*D245*Cálculos!$P$20*(G245*SIN(E245)*SIN(Cálculos!$P$18)+COS(E245)*COS(Cálculos!$P$18)*SIN(G245)))*$K$1</f>
        <v>294.40552490835387</v>
      </c>
    </row>
    <row r="246" spans="1:12" x14ac:dyDescent="0.25">
      <c r="A246" s="1">
        <v>8</v>
      </c>
      <c r="B246" s="1">
        <v>31</v>
      </c>
      <c r="C246" s="1">
        <f t="shared" si="21"/>
        <v>243</v>
      </c>
      <c r="D246" s="15">
        <f t="shared" si="24"/>
        <v>0.98333628519418981</v>
      </c>
      <c r="E246" s="15">
        <f t="shared" si="25"/>
        <v>0.13968431591414374</v>
      </c>
      <c r="F246" s="15">
        <f>+(-TAN(Cálculos!$P$18)*TAN(Cálculos!E246))</f>
        <v>9.693306236260732E-2</v>
      </c>
      <c r="G246" s="15">
        <f>IF(F246&gt;1,0,IF(F246&lt;-1,PI(),ACOS(-TAN(Cálculos!$P$18)*TAN(Cálculos!E246))))</f>
        <v>1.4737108215123276</v>
      </c>
      <c r="H246" s="6">
        <f t="shared" si="26"/>
        <v>11.258321372721831</v>
      </c>
      <c r="I246" s="80">
        <f>+(SIN((-6)*2*PI()/360)-SIN(Cálculos!$P$18)*SIN(E246))/(COS(Cálculos!$P$18)*COS(E246))</f>
        <v>-3.1278270828757865E-2</v>
      </c>
      <c r="J246" s="80">
        <f t="shared" si="22"/>
        <v>-3.1278270828757865E-2</v>
      </c>
      <c r="K246" s="7">
        <f t="shared" si="23"/>
        <v>12.238987366761895</v>
      </c>
      <c r="L246" s="6">
        <f>(24*60/PI()*D246*Cálculos!$P$20*(G246*SIN(E246)*SIN(Cálculos!$P$18)+COS(E246)*COS(Cálculos!$P$18)*SIN(G246)))*$K$1</f>
        <v>297.21284918220613</v>
      </c>
    </row>
    <row r="247" spans="1:12" x14ac:dyDescent="0.25">
      <c r="A247" s="1">
        <v>9</v>
      </c>
      <c r="B247" s="1">
        <v>1</v>
      </c>
      <c r="C247" s="1">
        <f t="shared" si="21"/>
        <v>244</v>
      </c>
      <c r="D247" s="15">
        <f t="shared" si="24"/>
        <v>0.98382905400784104</v>
      </c>
      <c r="E247" s="15">
        <f t="shared" si="25"/>
        <v>0.13304667325607564</v>
      </c>
      <c r="F247" s="15">
        <f>+(-TAN(Cálculos!$P$18)*TAN(Cálculos!E247))</f>
        <v>9.2270728178424466E-2</v>
      </c>
      <c r="G247" s="15">
        <f>IF(F247&gt;1,0,IF(F247&lt;-1,PI(),ACOS(-TAN(Cálculos!$P$18)*TAN(Cálculos!E247))))</f>
        <v>1.4783941640025904</v>
      </c>
      <c r="H247" s="6">
        <f t="shared" si="26"/>
        <v>11.294099473882678</v>
      </c>
      <c r="I247" s="80">
        <f>+(SIN((-6)*2*PI()/360)-SIN(Cálculos!$P$18)*SIN(E247))/(COS(Cálculos!$P$18)*COS(E247))</f>
        <v>-3.5823883109554762E-2</v>
      </c>
      <c r="J247" s="80">
        <f t="shared" si="22"/>
        <v>-3.5823883109554762E-2</v>
      </c>
      <c r="K247" s="7">
        <f t="shared" si="23"/>
        <v>12.273732878238784</v>
      </c>
      <c r="L247" s="6">
        <f>(24*60/PI()*D247*Cálculos!$P$20*(G247*SIN(E247)*SIN(Cálculos!$P$18)+COS(E247)*COS(Cálculos!$P$18)*SIN(G247)))*$K$1</f>
        <v>300.03557537025347</v>
      </c>
    </row>
    <row r="248" spans="1:12" x14ac:dyDescent="0.25">
      <c r="A248" s="1">
        <v>9</v>
      </c>
      <c r="B248" s="1">
        <v>2</v>
      </c>
      <c r="C248" s="1">
        <f t="shared" si="21"/>
        <v>245</v>
      </c>
      <c r="D248" s="15">
        <f t="shared" si="24"/>
        <v>0.98432661462178728</v>
      </c>
      <c r="E248" s="15">
        <f t="shared" si="25"/>
        <v>0.12636960599733976</v>
      </c>
      <c r="F248" s="15">
        <f>+(-TAN(Cálculos!$P$18)*TAN(Cálculos!E248))</f>
        <v>8.7589051326308898E-2</v>
      </c>
      <c r="G248" s="15">
        <f>IF(F248&gt;1,0,IF(F248&lt;-1,PI(),ACOS(-TAN(Cálculos!$P$18)*TAN(Cálculos!E248))))</f>
        <v>1.4830948921579796</v>
      </c>
      <c r="H248" s="6">
        <f t="shared" si="26"/>
        <v>11.330010391741627</v>
      </c>
      <c r="I248" s="80">
        <f>+(SIN((-6)*2*PI()/360)-SIN(Cálculos!$P$18)*SIN(E248))/(COS(Cálculos!$P$18)*COS(E248))</f>
        <v>-4.0394042845991428E-2</v>
      </c>
      <c r="J248" s="80">
        <f t="shared" si="22"/>
        <v>-4.0394042845991428E-2</v>
      </c>
      <c r="K248" s="7">
        <f t="shared" si="23"/>
        <v>12.308671737362321</v>
      </c>
      <c r="L248" s="6">
        <f>(24*60/PI()*D248*Cálculos!$P$20*(G248*SIN(E248)*SIN(Cálculos!$P$18)+COS(E248)*COS(Cálculos!$P$18)*SIN(G248)))*$K$1</f>
        <v>302.87267975758994</v>
      </c>
    </row>
    <row r="249" spans="1:12" x14ac:dyDescent="0.25">
      <c r="A249" s="1">
        <v>9</v>
      </c>
      <c r="B249" s="1">
        <v>3</v>
      </c>
      <c r="C249" s="1">
        <f t="shared" si="21"/>
        <v>246</v>
      </c>
      <c r="D249" s="15">
        <f t="shared" si="24"/>
        <v>0.98482881959808055</v>
      </c>
      <c r="E249" s="15">
        <f t="shared" si="25"/>
        <v>0.11965509269706703</v>
      </c>
      <c r="F249" s="15">
        <f>+(-TAN(Cálculos!$P$18)*TAN(Cálculos!E249))</f>
        <v>8.2889121266022464E-2</v>
      </c>
      <c r="G249" s="15">
        <f>IF(F249&gt;1,0,IF(F249&lt;-1,PI(),ACOS(-TAN(Cálculos!$P$18)*TAN(Cálculos!E249))))</f>
        <v>1.4878119944415553</v>
      </c>
      <c r="H249" s="6">
        <f t="shared" si="26"/>
        <v>11.366046398725683</v>
      </c>
      <c r="I249" s="80">
        <f>+(SIN((-6)*2*PI()/360)-SIN(Cálculos!$P$18)*SIN(E249))/(COS(Cálculos!$P$18)*COS(E249))</f>
        <v>-4.4987770192821061E-2</v>
      </c>
      <c r="J249" s="80">
        <f t="shared" si="22"/>
        <v>-4.4987770192821061E-2</v>
      </c>
      <c r="K249" s="7">
        <f t="shared" si="23"/>
        <v>12.34379728332687</v>
      </c>
      <c r="L249" s="6">
        <f>(24*60/PI()*D249*Cálculos!$P$20*(G249*SIN(E249)*SIN(Cálculos!$P$18)+COS(E249)*COS(Cálculos!$P$18)*SIN(G249)))*$K$1</f>
        <v>305.72313267992382</v>
      </c>
    </row>
    <row r="250" spans="1:12" x14ac:dyDescent="0.25">
      <c r="A250" s="1">
        <v>9</v>
      </c>
      <c r="B250" s="1">
        <v>4</v>
      </c>
      <c r="C250" s="1">
        <f t="shared" si="21"/>
        <v>247</v>
      </c>
      <c r="D250" s="15">
        <f t="shared" si="24"/>
        <v>0.98533552012254777</v>
      </c>
      <c r="E250" s="15">
        <f t="shared" si="25"/>
        <v>0.11290512301045975</v>
      </c>
      <c r="F250" s="15">
        <f>+(-TAN(Cálculos!$P$18)*TAN(Cálculos!E250))</f>
        <v>7.817201465913326E-2</v>
      </c>
      <c r="G250" s="15">
        <f>IF(F250&gt;1,0,IF(F250&lt;-1,PI(),ACOS(-TAN(Cálculos!$P$18)*TAN(Cálculos!E250))))</f>
        <v>1.4925444759763526</v>
      </c>
      <c r="H250" s="6">
        <f t="shared" si="26"/>
        <v>11.402199894534679</v>
      </c>
      <c r="I250" s="80">
        <f>+(SIN((-6)*2*PI()/360)-SIN(Cálculos!$P$18)*SIN(E250))/(COS(Cálculos!$P$18)*COS(E250))</f>
        <v>-4.9604092387827828E-2</v>
      </c>
      <c r="J250" s="80">
        <f t="shared" si="22"/>
        <v>-4.9604092387827828E-2</v>
      </c>
      <c r="K250" s="7">
        <f t="shared" si="23"/>
        <v>12.379102928538249</v>
      </c>
      <c r="L250" s="6">
        <f>(24*60/PI()*D250*Cálculos!$P$20*(G250*SIN(E250)*SIN(Cálculos!$P$18)+COS(E250)*COS(Cálculos!$P$18)*SIN(G250)))*$K$1</f>
        <v>308.58589926548564</v>
      </c>
    </row>
    <row r="251" spans="1:12" x14ac:dyDescent="0.25">
      <c r="A251" s="1">
        <v>9</v>
      </c>
      <c r="B251" s="1">
        <v>5</v>
      </c>
      <c r="C251" s="1">
        <f t="shared" si="21"/>
        <v>248</v>
      </c>
      <c r="D251" s="15">
        <f t="shared" si="24"/>
        <v>0.98584656604888798</v>
      </c>
      <c r="E251" s="15">
        <f t="shared" si="25"/>
        <v>0.10612169709921272</v>
      </c>
      <c r="F251" s="15">
        <f>+(-TAN(Cálculos!$P$18)*TAN(Cálculos!E251))</f>
        <v>7.3438795870701415E-2</v>
      </c>
      <c r="G251" s="15">
        <f>IF(F251&gt;1,0,IF(F251&lt;-1,PI(),ACOS(-TAN(Cálculos!$P$18)*TAN(Cálculos!E251))))</f>
        <v>1.4972913578180902</v>
      </c>
      <c r="H251" s="6">
        <f t="shared" si="26"/>
        <v>11.438463400585192</v>
      </c>
      <c r="I251" s="80">
        <f>+(SIN((-6)*2*PI()/360)-SIN(Cálculos!$P$18)*SIN(E251))/(COS(Cálculos!$P$18)*COS(E251))</f>
        <v>-5.4242043221718834E-2</v>
      </c>
      <c r="J251" s="80">
        <f t="shared" si="22"/>
        <v>-5.4242043221718834E-2</v>
      </c>
      <c r="K251" s="7">
        <f t="shared" si="23"/>
        <v>12.414582153449814</v>
      </c>
      <c r="L251" s="6">
        <f>(24*60/PI()*D251*Cálculos!$P$20*(G251*SIN(E251)*SIN(Cálculos!$P$18)+COS(E251)*COS(Cálculos!$P$18)*SIN(G251)))*$K$1</f>
        <v>311.45994018754584</v>
      </c>
    </row>
    <row r="252" spans="1:12" x14ac:dyDescent="0.25">
      <c r="A252" s="1">
        <v>9</v>
      </c>
      <c r="B252" s="1">
        <v>6</v>
      </c>
      <c r="C252" s="1">
        <f t="shared" si="21"/>
        <v>249</v>
      </c>
      <c r="D252" s="15">
        <f t="shared" si="24"/>
        <v>0.98636180594316414</v>
      </c>
      <c r="E252" s="15">
        <f t="shared" si="25"/>
        <v>9.9306825038821045E-2</v>
      </c>
      <c r="F252" s="15">
        <f>+(-TAN(Cálculos!$P$18)*TAN(Cálculos!E252))</f>
        <v>6.86905175051679E-2</v>
      </c>
      <c r="G252" s="15">
        <f>IF(F252&gt;1,0,IF(F252&lt;-1,PI(),ACOS(-TAN(Cálculos!$P$18)*TAN(Cálculos!E252))))</f>
        <v>1.5020516761950014</v>
      </c>
      <c r="H252" s="6">
        <f t="shared" si="26"/>
        <v>11.474829554203268</v>
      </c>
      <c r="I252" s="80">
        <f>+(SIN((-6)*2*PI()/360)-SIN(Cálculos!$P$18)*SIN(E252))/(COS(Cálculos!$P$18)*COS(E252))</f>
        <v>-5.8900662477278661E-2</v>
      </c>
      <c r="J252" s="80">
        <f t="shared" si="22"/>
        <v>-5.8900662477278661E-2</v>
      </c>
      <c r="K252" s="7">
        <f t="shared" si="23"/>
        <v>12.450228501140085</v>
      </c>
      <c r="L252" s="6">
        <f>(24*60/PI()*D252*Cálculos!$P$20*(G252*SIN(E252)*SIN(Cálculos!$P$18)+COS(E252)*COS(Cálculos!$P$18)*SIN(G252)))*$K$1</f>
        <v>314.34421242610301</v>
      </c>
    </row>
    <row r="253" spans="1:12" x14ac:dyDescent="0.25">
      <c r="A253" s="1">
        <v>9</v>
      </c>
      <c r="B253" s="1">
        <v>7</v>
      </c>
      <c r="C253" s="1">
        <f t="shared" si="21"/>
        <v>250</v>
      </c>
      <c r="D253" s="15">
        <f t="shared" si="24"/>
        <v>0.98688108712867562</v>
      </c>
      <c r="E253" s="15">
        <f t="shared" si="25"/>
        <v>9.2462526222953909E-2</v>
      </c>
      <c r="F253" s="15">
        <f>+(-TAN(Cálculos!$P$18)*TAN(Cálculos!E253))</f>
        <v>6.3928220974357686E-2</v>
      </c>
      <c r="G253" s="15">
        <f>IF(F253&gt;1,0,IF(F253&lt;-1,PI(),ACOS(-TAN(Cálculos!$P$18)*TAN(Cálculos!E253))))</f>
        <v>1.5068244817171044</v>
      </c>
      <c r="H253" s="6">
        <f t="shared" si="26"/>
        <v>11.511291102583701</v>
      </c>
      <c r="I253" s="80">
        <f>+(SIN((-6)*2*PI()/360)-SIN(Cálculos!$P$18)*SIN(E253))/(COS(Cálculos!$P$18)*COS(E253))</f>
        <v>-6.3578995339566721E-2</v>
      </c>
      <c r="J253" s="80">
        <f t="shared" si="22"/>
        <v>-6.3578995339566721E-2</v>
      </c>
      <c r="K253" s="7">
        <f t="shared" si="23"/>
        <v>12.486035571644786</v>
      </c>
      <c r="L253" s="6">
        <f>(24*60/PI()*D253*Cálculos!$P$20*(G253*SIN(E253)*SIN(Cálculos!$P$18)+COS(E253)*COS(Cálculos!$P$18)*SIN(G253)))*$K$1</f>
        <v>317.23767003727187</v>
      </c>
    </row>
    <row r="254" spans="1:12" x14ac:dyDescent="0.25">
      <c r="A254" s="1">
        <v>9</v>
      </c>
      <c r="B254" s="1">
        <v>8</v>
      </c>
      <c r="C254" s="1">
        <f t="shared" si="21"/>
        <v>251</v>
      </c>
      <c r="D254" s="15">
        <f t="shared" si="24"/>
        <v>0.98740425573120028</v>
      </c>
      <c r="E254" s="15">
        <f t="shared" si="25"/>
        <v>8.5590828765061799E-2</v>
      </c>
      <c r="F254" s="15">
        <f>+(-TAN(Cálculos!$P$18)*TAN(Cálculos!E254))</f>
        <v>5.915293709551029E-2</v>
      </c>
      <c r="G254" s="15">
        <f>IF(F254&gt;1,0,IF(F254&lt;-1,PI(),ACOS(-TAN(Cálculos!$P$18)*TAN(Cálculos!E254))))</f>
        <v>1.5116088385571596</v>
      </c>
      <c r="H254" s="6">
        <f t="shared" si="26"/>
        <v>11.547840896532994</v>
      </c>
      <c r="I254" s="80">
        <f>+(SIN((-6)*2*PI()/360)-SIN(Cálculos!$P$18)*SIN(E254))/(COS(Cálculos!$P$18)*COS(E254))</f>
        <v>-6.8276091778949735E-2</v>
      </c>
      <c r="J254" s="80">
        <f t="shared" si="22"/>
        <v>-6.8276091778949735E-2</v>
      </c>
      <c r="K254" s="7">
        <f t="shared" si="23"/>
        <v>12.521997016055961</v>
      </c>
      <c r="L254" s="6">
        <f>(24*60/PI()*D254*Cálculos!$P$20*(G254*SIN(E254)*SIN(Cálculos!$P$18)+COS(E254)*COS(Cálculos!$P$18)*SIN(G254)))*$K$1</f>
        <v>320.13926492888083</v>
      </c>
    </row>
    <row r="255" spans="1:12" x14ac:dyDescent="0.25">
      <c r="A255" s="1">
        <v>9</v>
      </c>
      <c r="B255" s="1">
        <v>9</v>
      </c>
      <c r="C255" s="1">
        <f t="shared" si="21"/>
        <v>252</v>
      </c>
      <c r="D255" s="15">
        <f t="shared" si="24"/>
        <v>0.98793115672459009</v>
      </c>
      <c r="E255" s="15">
        <f t="shared" si="25"/>
        <v>7.8693768897405231E-2</v>
      </c>
      <c r="F255" s="15">
        <f>+(-TAN(Cálculos!$P$18)*TAN(Cálculos!E255))</f>
        <v>5.4365686717276658E-2</v>
      </c>
      <c r="G255" s="15">
        <f>IF(F255&gt;1,0,IF(F255&lt;-1,PI(),ACOS(-TAN(Cálculos!$P$18)*TAN(Cálculos!E255))))</f>
        <v>1.5164038236054989</v>
      </c>
      <c r="H255" s="6">
        <f t="shared" si="26"/>
        <v>11.584471884012752</v>
      </c>
      <c r="I255" s="80">
        <f>+(SIN((-6)*2*PI()/360)-SIN(Cálculos!$P$18)*SIN(E255))/(COS(Cálculos!$P$18)*COS(E255))</f>
        <v>-7.2991005908750059E-2</v>
      </c>
      <c r="J255" s="80">
        <f t="shared" si="22"/>
        <v>-7.2991005908750059E-2</v>
      </c>
      <c r="K255" s="7">
        <f t="shared" si="23"/>
        <v>12.558106530400515</v>
      </c>
      <c r="L255" s="6">
        <f>(24*60/PI()*D255*Cálculos!$P$20*(G255*SIN(E255)*SIN(Cálculos!$P$18)+COS(E255)*COS(Cálculos!$P$18)*SIN(G255)))*$K$1</f>
        <v>323.047947640762</v>
      </c>
    </row>
    <row r="256" spans="1:12" x14ac:dyDescent="0.25">
      <c r="A256" s="1">
        <v>9</v>
      </c>
      <c r="B256" s="1">
        <v>10</v>
      </c>
      <c r="C256" s="1">
        <f t="shared" si="21"/>
        <v>253</v>
      </c>
      <c r="D256" s="15">
        <f t="shared" si="24"/>
        <v>0.98846163397670939</v>
      </c>
      <c r="E256" s="15">
        <f t="shared" si="25"/>
        <v>7.1773390367674078E-2</v>
      </c>
      <c r="F256" s="15">
        <f>+(-TAN(Cálculos!$P$18)*TAN(Cálculos!E256))</f>
        <v>4.9567481371622112E-2</v>
      </c>
      <c r="G256" s="15">
        <f>IF(F256&gt;1,0,IF(F256&lt;-1,PI(),ACOS(-TAN(Cálculos!$P$18)*TAN(Cálculos!E256))))</f>
        <v>1.5212085256008572</v>
      </c>
      <c r="H256" s="6">
        <f t="shared" si="26"/>
        <v>11.621177103499701</v>
      </c>
      <c r="I256" s="80">
        <f>+(SIN((-6)*2*PI()/360)-SIN(Cálculos!$P$18)*SIN(E256))/(COS(Cálculos!$P$18)*COS(E256))</f>
        <v>-7.7722795319305205E-2</v>
      </c>
      <c r="J256" s="80">
        <f t="shared" si="22"/>
        <v>-7.7722795319305205E-2</v>
      </c>
      <c r="K256" s="7">
        <f t="shared" si="23"/>
        <v>12.59435784931051</v>
      </c>
      <c r="L256" s="6">
        <f>(24*60/PI()*D256*Cálculos!$P$20*(G256*SIN(E256)*SIN(Cálculos!$P$18)+COS(E256)*COS(Cálculos!$P$18)*SIN(G256)))*$K$1</f>
        <v>325.96266812820232</v>
      </c>
    </row>
    <row r="257" spans="1:12" x14ac:dyDescent="0.25">
      <c r="A257" s="1">
        <v>9</v>
      </c>
      <c r="B257" s="1">
        <v>11</v>
      </c>
      <c r="C257" s="1">
        <f t="shared" si="21"/>
        <v>254</v>
      </c>
      <c r="D257" s="15">
        <f t="shared" si="24"/>
        <v>0.98899553029569987</v>
      </c>
      <c r="E257" s="15">
        <f t="shared" si="25"/>
        <v>6.4831743833380015E-2</v>
      </c>
      <c r="F257" s="15">
        <f>+(-TAN(Cálculos!$P$18)*TAN(Cálculos!E257))</f>
        <v>4.4759323949598598E-2</v>
      </c>
      <c r="G257" s="15">
        <f>IF(F257&gt;1,0,IF(F257&lt;-1,PI(),ACOS(-TAN(Cálculos!$P$18)*TAN(Cálculos!E257))))</f>
        <v>1.5260220442392707</v>
      </c>
      <c r="H257" s="6">
        <f t="shared" si="26"/>
        <v>11.657949677178188</v>
      </c>
      <c r="I257" s="80">
        <f>+(SIN((-6)*2*PI()/360)-SIN(Cálculos!$P$18)*SIN(E257))/(COS(Cálculos!$P$18)*COS(E257))</f>
        <v>-8.2470520390226495E-2</v>
      </c>
      <c r="J257" s="80">
        <f t="shared" si="22"/>
        <v>-8.2470520390226495E-2</v>
      </c>
      <c r="K257" s="7">
        <f t="shared" si="23"/>
        <v>12.630744739497192</v>
      </c>
      <c r="L257" s="6">
        <f>(24*60/PI()*D257*Cálculos!$P$20*(G257*SIN(E257)*SIN(Cálculos!$P$18)+COS(E257)*COS(Cálculos!$P$18)*SIN(G257)))*$K$1</f>
        <v>328.88237654700714</v>
      </c>
    </row>
    <row r="258" spans="1:12" x14ac:dyDescent="0.25">
      <c r="A258" s="1">
        <v>9</v>
      </c>
      <c r="B258" s="1">
        <v>12</v>
      </c>
      <c r="C258" s="1">
        <f t="shared" si="21"/>
        <v>255</v>
      </c>
      <c r="D258" s="15">
        <f t="shared" si="24"/>
        <v>0.98953268747655942</v>
      </c>
      <c r="E258" s="15">
        <f t="shared" si="25"/>
        <v>5.7870886254204834E-2</v>
      </c>
      <c r="F258" s="15">
        <f>+(-TAN(Cálculos!$P$18)*TAN(Cálculos!E258))</f>
        <v>3.9942209398965367E-2</v>
      </c>
      <c r="G258" s="15">
        <f>IF(F258&gt;1,0,IF(F258&lt;-1,PI(),ACOS(-TAN(Cálculos!$P$18)*TAN(Cálculos!E258))))</f>
        <v>1.5308434892630529</v>
      </c>
      <c r="H258" s="6">
        <f t="shared" si="26"/>
        <v>11.694782803980464</v>
      </c>
      <c r="I258" s="80">
        <f>+(SIN((-6)*2*PI()/360)-SIN(Cálculos!$P$18)*SIN(E258))/(COS(Cálculos!$P$18)*COS(E258))</f>
        <v>-8.7233243582645739E-2</v>
      </c>
      <c r="J258" s="80">
        <f t="shared" si="22"/>
        <v>-8.7233243582645739E-2</v>
      </c>
      <c r="K258" s="7">
        <f t="shared" si="23"/>
        <v>12.667260993040593</v>
      </c>
      <c r="L258" s="6">
        <f>(24*60/PI()*D258*Cálculos!$P$20*(G258*SIN(E258)*SIN(Cálculos!$P$18)+COS(E258)*COS(Cálculos!$P$18)*SIN(G258)))*$K$1</f>
        <v>331.80602403862144</v>
      </c>
    </row>
    <row r="259" spans="1:12" x14ac:dyDescent="0.25">
      <c r="A259" s="1">
        <v>9</v>
      </c>
      <c r="B259" s="1">
        <v>13</v>
      </c>
      <c r="C259" s="1">
        <f t="shared" si="21"/>
        <v>256</v>
      </c>
      <c r="D259" s="15">
        <f t="shared" si="24"/>
        <v>0.99007294634802301</v>
      </c>
      <c r="E259" s="15">
        <f t="shared" si="25"/>
        <v>5.0892880282476169E-2</v>
      </c>
      <c r="F259" s="15">
        <f>+(-TAN(Cálculos!$P$18)*TAN(Cálculos!E259))</f>
        <v>3.5117125441644956E-2</v>
      </c>
      <c r="G259" s="15">
        <f>IF(F259&gt;1,0,IF(F259&lt;-1,PI(),ACOS(-TAN(Cálculos!$P$18)*TAN(Cálculos!E259))))</f>
        <v>1.5356719795318095</v>
      </c>
      <c r="H259" s="6">
        <f t="shared" si="26"/>
        <v>11.731669752489761</v>
      </c>
      <c r="I259" s="80">
        <f>+(SIN((-6)*2*PI()/360)-SIN(Cálculos!$P$18)*SIN(E259))/(COS(Cálculos!$P$18)*COS(E259))</f>
        <v>-9.2010028713248843E-2</v>
      </c>
      <c r="J259" s="80">
        <f t="shared" si="22"/>
        <v>-9.2010028713248843E-2</v>
      </c>
      <c r="K259" s="7">
        <f t="shared" si="23"/>
        <v>12.70390042050648</v>
      </c>
      <c r="L259" s="6">
        <f>(24*60/PI()*D259*Cálculos!$P$20*(G259*SIN(E259)*SIN(Cálculos!$P$18)+COS(E259)*COS(Cálculos!$P$18)*SIN(G259)))*$K$1</f>
        <v>334.73256351374732</v>
      </c>
    </row>
    <row r="260" spans="1:12" x14ac:dyDescent="0.25">
      <c r="A260" s="1">
        <v>9</v>
      </c>
      <c r="B260" s="1">
        <v>14</v>
      </c>
      <c r="C260" s="1">
        <f t="shared" si="21"/>
        <v>257</v>
      </c>
      <c r="D260" s="15">
        <f t="shared" si="24"/>
        <v>0.99061614681972687</v>
      </c>
      <c r="E260" s="15">
        <f t="shared" si="25"/>
        <v>4.3899793651961491E-2</v>
      </c>
      <c r="F260" s="15">
        <f>+(-TAN(Cálculos!$P$18)*TAN(Cálculos!E260))</f>
        <v>3.0285053309030269E-2</v>
      </c>
      <c r="G260" s="15">
        <f>IF(F260&gt;1,0,IF(F260&lt;-1,PI(),ACOS(-TAN(Cálculos!$P$18)*TAN(Cálculos!E260))))</f>
        <v>1.5405066420773961</v>
      </c>
      <c r="H260" s="6">
        <f t="shared" si="26"/>
        <v>11.768603853720709</v>
      </c>
      <c r="I260" s="80">
        <f>+(SIN((-6)*2*PI()/360)-SIN(Cálculos!$P$18)*SIN(E260))/(COS(Cálculos!$P$18)*COS(E260))</f>
        <v>-9.679994021188415E-2</v>
      </c>
      <c r="J260" s="80">
        <f t="shared" si="22"/>
        <v>-9.679994021188415E-2</v>
      </c>
      <c r="K260" s="7">
        <f t="shared" si="23"/>
        <v>12.740656843902194</v>
      </c>
      <c r="L260" s="6">
        <f>(24*60/PI()*D260*Cálculos!$P$20*(G260*SIN(E260)*SIN(Cálculos!$P$18)+COS(E260)*COS(Cálculos!$P$18)*SIN(G260)))*$K$1</f>
        <v>337.66095043289266</v>
      </c>
    </row>
    <row r="261" spans="1:12" x14ac:dyDescent="0.25">
      <c r="A261" s="1">
        <v>9</v>
      </c>
      <c r="B261" s="1">
        <v>15</v>
      </c>
      <c r="C261" s="1">
        <f t="shared" ref="C261:C324" si="27">IF(A261&gt;=3,DATE(,A261,B261)-1,DATE(,A261,B261))</f>
        <v>258</v>
      </c>
      <c r="D261" s="15">
        <f t="shared" si="24"/>
        <v>0.9911621279296482</v>
      </c>
      <c r="E261" s="15">
        <f t="shared" si="25"/>
        <v>3.6893698565152948E-2</v>
      </c>
      <c r="F261" s="15">
        <f>+(-TAN(Cálculos!$P$18)*TAN(Cálculos!E261))</f>
        <v>2.5446968493161002E-2</v>
      </c>
      <c r="G261" s="15">
        <f>IF(F261&gt;1,0,IF(F261&lt;-1,PI(),ACOS(-TAN(Cálculos!$P$18)*TAN(Cálculos!E261))))</f>
        <v>1.5453466111446839</v>
      </c>
      <c r="H261" s="6">
        <f t="shared" si="26"/>
        <v>11.805578493791304</v>
      </c>
      <c r="I261" s="80">
        <f>+(SIN((-6)*2*PI()/360)-SIN(Cálculos!$P$18)*SIN(E261))/(COS(Cálculos!$P$18)*COS(E261))</f>
        <v>-0.10160204236455034</v>
      </c>
      <c r="J261" s="80">
        <f t="shared" ref="J261:J324" si="28">IF(I261&gt;1,1,IF(I261&lt;-1,-1,I261))</f>
        <v>-0.10160204236455034</v>
      </c>
      <c r="K261" s="7">
        <f t="shared" ref="K261:K324" si="29">2/15*ACOS(J261)*360/(2*PI())</f>
        <v>12.777524089482851</v>
      </c>
      <c r="L261" s="6">
        <f>(24*60/PI()*D261*Cálculos!$P$20*(G261*SIN(E261)*SIN(Cálculos!$P$18)+COS(E261)*COS(Cálculos!$P$18)*SIN(G261)))*$K$1</f>
        <v>340.59014358229217</v>
      </c>
    </row>
    <row r="262" spans="1:12" x14ac:dyDescent="0.25">
      <c r="A262" s="1">
        <v>9</v>
      </c>
      <c r="B262" s="1">
        <v>16</v>
      </c>
      <c r="C262" s="1">
        <f t="shared" si="27"/>
        <v>259</v>
      </c>
      <c r="D262" s="15">
        <f t="shared" si="24"/>
        <v>0.99171072789180092</v>
      </c>
      <c r="E262" s="15">
        <f t="shared" si="25"/>
        <v>2.9876671079227975E-2</v>
      </c>
      <c r="F262" s="15">
        <f>+(-TAN(Cálculos!$P$18)*TAN(Cálculos!E262))</f>
        <v>2.0603841511810536E-2</v>
      </c>
      <c r="G262" s="15">
        <f>IF(F262&gt;1,0,IF(F262&lt;-1,PI(),ACOS(-TAN(Cálculos!$P$18)*TAN(Cálculos!E262))))</f>
        <v>1.5501910272199531</v>
      </c>
      <c r="H262" s="6">
        <f t="shared" si="26"/>
        <v>11.842587106500405</v>
      </c>
      <c r="I262" s="80">
        <f>+(SIN((-6)*2*PI()/360)-SIN(Cálculos!$P$18)*SIN(E262))/(COS(Cálculos!$P$18)*COS(E262))</f>
        <v>-0.10641539854356366</v>
      </c>
      <c r="J262" s="80">
        <f t="shared" si="28"/>
        <v>-0.10641539854356366</v>
      </c>
      <c r="K262" s="7">
        <f t="shared" si="29"/>
        <v>12.81449598041932</v>
      </c>
      <c r="L262" s="6">
        <f>(24*60/PI()*D262*Cálculos!$P$20*(G262*SIN(E262)*SIN(Cálculos!$P$18)+COS(E262)*COS(Cálculos!$P$18)*SIN(G262)))*$K$1</f>
        <v>343.51910584364879</v>
      </c>
    </row>
    <row r="263" spans="1:12" x14ac:dyDescent="0.25">
      <c r="A263" s="1">
        <v>9</v>
      </c>
      <c r="B263" s="1">
        <v>17</v>
      </c>
      <c r="C263" s="1">
        <f t="shared" si="27"/>
        <v>260</v>
      </c>
      <c r="D263" s="15">
        <f t="shared" si="24"/>
        <v>0.99226178414417643</v>
      </c>
      <c r="E263" s="15">
        <f t="shared" si="25"/>
        <v>2.2850790490871208E-2</v>
      </c>
      <c r="F263" s="15">
        <f>+(-TAN(Cálculos!$P$18)*TAN(Cálculos!E263))</f>
        <v>1.5756638685538022E-2</v>
      </c>
      <c r="G263" s="15">
        <f>IF(F263&gt;1,0,IF(F263&lt;-1,PI(),ACOS(-TAN(Cálculos!$P$18)*TAN(Cálculos!E263))))</f>
        <v>1.5550390360486921</v>
      </c>
      <c r="H263" s="6">
        <f t="shared" si="26"/>
        <v>11.879623165824258</v>
      </c>
      <c r="I263" s="80">
        <f>+(SIN((-6)*2*PI()/360)-SIN(Cálculos!$P$18)*SIN(E263))/(COS(Cálculos!$P$18)*COS(E263))</f>
        <v>-0.11123907042671206</v>
      </c>
      <c r="J263" s="80">
        <f t="shared" si="28"/>
        <v>-0.11123907042671206</v>
      </c>
      <c r="K263" s="7">
        <f t="shared" si="29"/>
        <v>12.851566329339333</v>
      </c>
      <c r="L263" s="6">
        <f>(24*60/PI()*D263*Cálculos!$P$20*(G263*SIN(E263)*SIN(Cálculos!$P$18)+COS(E263)*COS(Cálculos!$P$18)*SIN(G263)))*$K$1</f>
        <v>346.44680495615046</v>
      </c>
    </row>
    <row r="264" spans="1:12" x14ac:dyDescent="0.25">
      <c r="A264" s="1">
        <v>9</v>
      </c>
      <c r="B264" s="1">
        <v>18</v>
      </c>
      <c r="C264" s="1">
        <f t="shared" si="27"/>
        <v>261</v>
      </c>
      <c r="D264" s="15">
        <f t="shared" si="24"/>
        <v>0.99281513339691441</v>
      </c>
      <c r="E264" s="15">
        <f t="shared" si="25"/>
        <v>1.5818138720131186E-2</v>
      </c>
      <c r="F264" s="15">
        <f>+(-TAN(Cálculos!$P$18)*TAN(Cálculos!E264))</f>
        <v>1.0906322924764034E-2</v>
      </c>
      <c r="G264" s="15">
        <f>IF(F264&gt;1,0,IF(F264&lt;-1,PI(),ACOS(-TAN(Cálculos!$P$18)*TAN(Cálculos!E264))))</f>
        <v>1.5598897876445605</v>
      </c>
      <c r="H264" s="6">
        <f t="shared" si="26"/>
        <v>11.91668017834554</v>
      </c>
      <c r="I264" s="80">
        <f>+(SIN((-6)*2*PI()/360)-SIN(Cálculos!$P$18)*SIN(E264))/(COS(Cálculos!$P$18)*COS(E264))</f>
        <v>-0.11607211720721819</v>
      </c>
      <c r="J264" s="80">
        <f t="shared" si="28"/>
        <v>-0.11607211720721819</v>
      </c>
      <c r="K264" s="7">
        <f t="shared" si="29"/>
        <v>12.888728930753071</v>
      </c>
      <c r="L264" s="6">
        <f>(24*60/PI()*D264*Cálculos!$P$20*(G264*SIN(E264)*SIN(Cálculos!$P$18)+COS(E264)*COS(Cálculos!$P$18)*SIN(G264)))*$K$1</f>
        <v>349.37221426924157</v>
      </c>
    </row>
    <row r="265" spans="1:12" x14ac:dyDescent="0.25">
      <c r="A265" s="1">
        <v>9</v>
      </c>
      <c r="B265" s="1">
        <v>19</v>
      </c>
      <c r="C265" s="1">
        <f t="shared" si="27"/>
        <v>262</v>
      </c>
      <c r="D265" s="15">
        <f t="shared" si="24"/>
        <v>0.99337061168068908</v>
      </c>
      <c r="E265" s="15">
        <f t="shared" si="25"/>
        <v>8.7807996935049988E-3</v>
      </c>
      <c r="F265" s="15">
        <f>+(-TAN(Cálculos!$P$18)*TAN(Cálculos!E265))</f>
        <v>6.0538545249520211E-3</v>
      </c>
      <c r="G265" s="15">
        <f>IF(F265&gt;1,0,IF(F265&lt;-1,PI(),ACOS(-TAN(Cálculos!$P$18)*TAN(Cálculos!E265))))</f>
        <v>1.5647424352912263</v>
      </c>
      <c r="H265" s="6">
        <f t="shared" si="26"/>
        <v>11.953751675627945</v>
      </c>
      <c r="I265" s="80">
        <f>+(SIN((-6)*2*PI()/360)-SIN(Cálculos!$P$18)*SIN(E265))/(COS(Cálculos!$P$18)*COS(E265))</f>
        <v>-0.12091359479633126</v>
      </c>
      <c r="J265" s="80">
        <f t="shared" si="28"/>
        <v>-0.12091359479633126</v>
      </c>
      <c r="K265" s="7">
        <f t="shared" si="29"/>
        <v>12.925977553374624</v>
      </c>
      <c r="L265" s="6">
        <f>(24*60/PI()*D265*Cálculos!$P$20*(G265*SIN(E265)*SIN(Cálculos!$P$18)+COS(E265)*COS(Cálculos!$P$18)*SIN(G265)))*$K$1</f>
        <v>352.29431348463879</v>
      </c>
    </row>
    <row r="266" spans="1:12" x14ac:dyDescent="0.25">
      <c r="A266" s="1">
        <v>9</v>
      </c>
      <c r="B266" s="1">
        <v>20</v>
      </c>
      <c r="C266" s="1">
        <f t="shared" si="27"/>
        <v>263</v>
      </c>
      <c r="D266" s="15">
        <f t="shared" si="24"/>
        <v>0.99392805439529652</v>
      </c>
      <c r="E266" s="15">
        <f t="shared" si="25"/>
        <v>1.7408587264248088E-3</v>
      </c>
      <c r="F266" s="15">
        <f>+(-TAN(Cálculos!$P$18)*TAN(Cálculos!E266))</f>
        <v>1.2001919679731985E-3</v>
      </c>
      <c r="G266" s="15">
        <f>IF(F266&gt;1,0,IF(F266&lt;-1,PI(),ACOS(-TAN(Cálculos!$P$18)*TAN(Cálculos!E266))))</f>
        <v>1.569596134538785</v>
      </c>
      <c r="H266" s="6">
        <f t="shared" si="26"/>
        <v>11.990831206549403</v>
      </c>
      <c r="I266" s="80">
        <f>+(SIN((-6)*2*PI()/360)-SIN(Cálculos!$P$18)*SIN(E266))/(COS(Cálculos!$P$18)*COS(E266))</f>
        <v>-0.12576255502039169</v>
      </c>
      <c r="J266" s="80">
        <f t="shared" si="28"/>
        <v>-0.12576255502039169</v>
      </c>
      <c r="K266" s="7">
        <f t="shared" si="29"/>
        <v>12.963305932350734</v>
      </c>
      <c r="L266" s="6">
        <f>(24*60/PI()*D266*Cálculos!$P$20*(G266*SIN(E266)*SIN(Cálculos!$P$18)+COS(E266)*COS(Cálculos!$P$18)*SIN(G266)))*$K$1</f>
        <v>355.21208938611352</v>
      </c>
    </row>
    <row r="267" spans="1:12" x14ac:dyDescent="0.25">
      <c r="A267" s="1">
        <v>9</v>
      </c>
      <c r="B267" s="1">
        <v>21</v>
      </c>
      <c r="C267" s="1">
        <f t="shared" si="27"/>
        <v>264</v>
      </c>
      <c r="D267" s="15">
        <f t="shared" si="24"/>
        <v>0.99448729635843003</v>
      </c>
      <c r="E267" s="15">
        <f t="shared" si="25"/>
        <v>-5.2995980946671916E-3</v>
      </c>
      <c r="F267" s="15">
        <f>+(-TAN(Cálculos!$P$18)*TAN(Cálculos!E267))</f>
        <v>-3.6537072722520117E-3</v>
      </c>
      <c r="G267" s="15">
        <f>IF(F267&gt;1,0,IF(F267&lt;-1,PI(),ACOS(-TAN(Cálculos!$P$18)*TAN(Cálculos!E267))))</f>
        <v>1.5744500421964385</v>
      </c>
      <c r="H267" s="6">
        <f t="shared" si="26"/>
        <v>12.027912329606705</v>
      </c>
      <c r="I267" s="80">
        <f>+(SIN((-6)*2*PI()/360)-SIN(Cálculos!$P$18)*SIN(E267))/(COS(Cálculos!$P$18)*COS(E267))</f>
        <v>-0.13061804481421813</v>
      </c>
      <c r="J267" s="80">
        <f t="shared" si="28"/>
        <v>-0.13061804481421813</v>
      </c>
      <c r="K267" s="7">
        <f t="shared" si="29"/>
        <v>13.000707761408416</v>
      </c>
      <c r="L267" s="6">
        <f>(24*60/PI()*D267*Cálculos!$P$20*(G267*SIN(E267)*SIN(Cálculos!$P$18)+COS(E267)*COS(Cálculos!$P$18)*SIN(G267)))*$K$1</f>
        <v>358.12453655558841</v>
      </c>
    </row>
    <row r="268" spans="1:12" x14ac:dyDescent="0.25">
      <c r="A268" s="1">
        <v>9</v>
      </c>
      <c r="B268" s="1">
        <v>22</v>
      </c>
      <c r="C268" s="1">
        <f t="shared" si="27"/>
        <v>265</v>
      </c>
      <c r="D268" s="15">
        <f t="shared" ref="D268:D331" si="30">1+0.033*COS(2*PI()/365*C268)</f>
        <v>0.99504817185462646</v>
      </c>
      <c r="E268" s="15">
        <f t="shared" ref="E268:E331" si="31">0.409*SIN(2*PI()/365*C268-1.39)</f>
        <v>-1.2338484530468685E-2</v>
      </c>
      <c r="F268" s="15">
        <f>+(-TAN(Cálculos!$P$18)*TAN(Cálculos!E268))</f>
        <v>-8.5068859217381082E-3</v>
      </c>
      <c r="G268" s="15">
        <f>IF(F268&gt;1,0,IF(F268&lt;-1,PI(),ACOS(-TAN(Cálculos!$P$18)*TAN(Cálculos!E268))))</f>
        <v>1.5793033153230982</v>
      </c>
      <c r="H268" s="6">
        <f t="shared" ref="H268:H331" si="32">G268*360/(2*PI())*2/15</f>
        <v>12.064988605204288</v>
      </c>
      <c r="I268" s="80">
        <f>+(SIN((-6)*2*PI()/360)-SIN(Cálculos!$P$18)*SIN(E268))/(COS(Cálculos!$P$18)*COS(E268))</f>
        <v>-0.1354791054126829</v>
      </c>
      <c r="J268" s="80">
        <f t="shared" si="28"/>
        <v>-0.1354791054126829</v>
      </c>
      <c r="K268" s="7">
        <f t="shared" si="29"/>
        <v>13.038176684933138</v>
      </c>
      <c r="L268" s="6">
        <f>(24*60/PI()*D268*Cálculos!$P$20*(G268*SIN(E268)*SIN(Cálculos!$P$18)+COS(E268)*COS(Cálculos!$P$18)*SIN(G268)))*$K$1</f>
        <v>361.0306580741256</v>
      </c>
    </row>
    <row r="269" spans="1:12" x14ac:dyDescent="0.25">
      <c r="A269" s="1">
        <v>9</v>
      </c>
      <c r="B269" s="1">
        <v>23</v>
      </c>
      <c r="C269" s="1">
        <f t="shared" si="27"/>
        <v>266</v>
      </c>
      <c r="D269" s="15">
        <f t="shared" si="30"/>
        <v>0.99561051468437156</v>
      </c>
      <c r="E269" s="15">
        <f t="shared" si="31"/>
        <v>-1.9373714807017859E-2</v>
      </c>
      <c r="F269" s="15">
        <f>+(-TAN(Cálculos!$P$18)*TAN(Cálculos!E269))</f>
        <v>-1.3358386097952301E-2</v>
      </c>
      <c r="G269" s="15">
        <f>IF(F269&gt;1,0,IF(F269&lt;-1,PI(),ACOS(-TAN(Cálculos!$P$18)*TAN(Cálculos!E269))))</f>
        <v>1.5841551102175828</v>
      </c>
      <c r="H269" s="6">
        <f t="shared" si="32"/>
        <v>12.102053587939901</v>
      </c>
      <c r="I269" s="80">
        <f>+(SIN((-6)*2*PI()/360)-SIN(Cálculos!$P$18)*SIN(E269))/(COS(Cálculos!$P$18)*COS(E269))</f>
        <v>-0.14034477154236735</v>
      </c>
      <c r="J269" s="80">
        <f t="shared" si="28"/>
        <v>-0.14034477154236735</v>
      </c>
      <c r="K269" s="7">
        <f t="shared" si="29"/>
        <v>13.075706289989485</v>
      </c>
      <c r="L269" s="6">
        <f>(24*60/PI()*D269*Cálculos!$P$20*(G269*SIN(E269)*SIN(Cálculos!$P$18)+COS(E269)*COS(Cálculos!$P$18)*SIN(G269)))*$K$1</f>
        <v>363.92946620642948</v>
      </c>
    </row>
    <row r="270" spans="1:12" x14ac:dyDescent="0.25">
      <c r="A270" s="1">
        <v>9</v>
      </c>
      <c r="B270" s="1">
        <v>24</v>
      </c>
      <c r="C270" s="1">
        <f t="shared" si="27"/>
        <v>267</v>
      </c>
      <c r="D270" s="15">
        <f t="shared" si="30"/>
        <v>0.99617415821334843</v>
      </c>
      <c r="E270" s="15">
        <f t="shared" si="31"/>
        <v>-2.6403204233750699E-2</v>
      </c>
      <c r="F270" s="15">
        <f>+(-TAN(Cálculos!$P$18)*TAN(Cálculos!E270))</f>
        <v>-1.8207248502759763E-2</v>
      </c>
      <c r="G270" s="15">
        <f>IF(F270&gt;1,0,IF(F270&lt;-1,PI(),ACOS(-TAN(Cálculos!$P$18)*TAN(Cálculos!E270))))</f>
        <v>1.5890045814100606</v>
      </c>
      <c r="H270" s="6">
        <f t="shared" si="32"/>
        <v>12.1391008188998</v>
      </c>
      <c r="I270" s="80">
        <f>+(SIN((-6)*2*PI()/360)-SIN(Cálculos!$P$18)*SIN(E270))/(COS(Cálculos!$P$18)*COS(E270))</f>
        <v>-0.14521407061519731</v>
      </c>
      <c r="J270" s="80">
        <f t="shared" si="28"/>
        <v>-0.14521407061519731</v>
      </c>
      <c r="K270" s="7">
        <f t="shared" si="29"/>
        <v>13.113290098296384</v>
      </c>
      <c r="L270" s="6">
        <f>(24*60/PI()*D270*Cálculos!$P$20*(G270*SIN(E270)*SIN(Cálculos!$P$18)+COS(E270)*COS(Cálculos!$P$18)*SIN(G270)))*$K$1</f>
        <v>366.81998306751751</v>
      </c>
    </row>
    <row r="271" spans="1:12" x14ac:dyDescent="0.25">
      <c r="A271" s="1">
        <v>9</v>
      </c>
      <c r="B271" s="1">
        <v>25</v>
      </c>
      <c r="C271" s="1">
        <f t="shared" si="27"/>
        <v>268</v>
      </c>
      <c r="D271" s="15">
        <f t="shared" si="30"/>
        <v>0.99673893542181524</v>
      </c>
      <c r="E271" s="15">
        <f t="shared" si="31"/>
        <v>-3.3424869821240911E-2</v>
      </c>
      <c r="F271" s="15">
        <f>+(-TAN(Cálculos!$P$18)*TAN(Cálculos!E271))</f>
        <v>-2.3052511618705647E-2</v>
      </c>
      <c r="G271" s="15">
        <f>IF(F271&gt;1,0,IF(F271&lt;-1,PI(),ACOS(-TAN(Cálculos!$P$18)*TAN(Cálculos!E271))))</f>
        <v>1.5938508806564098</v>
      </c>
      <c r="H271" s="6">
        <f t="shared" si="32"/>
        <v>12.176123817976231</v>
      </c>
      <c r="I271" s="80">
        <f>+(SIN((-6)*2*PI()/360)-SIN(Cálculos!$P$18)*SIN(E271))/(COS(Cálculos!$P$18)*COS(E271))</f>
        <v>-0.15008602192599338</v>
      </c>
      <c r="J271" s="80">
        <f t="shared" si="28"/>
        <v>-0.15008602192599338</v>
      </c>
      <c r="K271" s="7">
        <f t="shared" si="29"/>
        <v>13.150921558169413</v>
      </c>
      <c r="L271" s="6">
        <f>(24*60/PI()*D271*Cálculos!$P$20*(G271*SIN(E271)*SIN(Cálculos!$P$18)+COS(E271)*COS(Cálculos!$P$18)*SIN(G271)))*$K$1</f>
        <v>369.70124127026793</v>
      </c>
    </row>
    <row r="272" spans="1:12" x14ac:dyDescent="0.25">
      <c r="A272" s="1">
        <v>9</v>
      </c>
      <c r="B272" s="1">
        <v>26</v>
      </c>
      <c r="C272" s="1">
        <f t="shared" si="27"/>
        <v>269</v>
      </c>
      <c r="D272" s="15">
        <f t="shared" si="30"/>
        <v>0.99730467895409602</v>
      </c>
      <c r="E272" s="15">
        <f t="shared" si="31"/>
        <v>-4.0436630898435667E-2</v>
      </c>
      <c r="F272" s="15">
        <f>+(-TAN(Cálculos!$P$18)*TAN(Cálculos!E272))</f>
        <v>-2.7893210910537942E-2</v>
      </c>
      <c r="G272" s="15">
        <f>IF(F272&gt;1,0,IF(F272&lt;-1,PI(),ACOS(-TAN(Cálculos!$P$18)*TAN(Cálculos!E272))))</f>
        <v>1.5986931559371669</v>
      </c>
      <c r="H272" s="6">
        <f t="shared" si="32"/>
        <v>12.213116076219954</v>
      </c>
      <c r="I272" s="80">
        <f>+(SIN((-6)*2*PI()/360)-SIN(Cálculos!$P$18)*SIN(E272))/(COS(Cálculos!$P$18)*COS(E272))</f>
        <v>-0.1549596358558876</v>
      </c>
      <c r="J272" s="80">
        <f t="shared" si="28"/>
        <v>-0.1549596358558876</v>
      </c>
      <c r="K272" s="7">
        <f t="shared" si="29"/>
        <v>13.188594036442881</v>
      </c>
      <c r="L272" s="6">
        <f>(24*60/PI()*D272*Cálculos!$P$20*(G272*SIN(E272)*SIN(Cálculos!$P$18)+COS(E272)*COS(Cálculos!$P$18)*SIN(G272)))*$K$1</f>
        <v>372.57228455259519</v>
      </c>
    </row>
    <row r="273" spans="1:12" x14ac:dyDescent="0.25">
      <c r="A273" s="1">
        <v>9</v>
      </c>
      <c r="B273" s="1">
        <v>27</v>
      </c>
      <c r="C273" s="1">
        <f t="shared" si="27"/>
        <v>270</v>
      </c>
      <c r="D273" s="15">
        <f t="shared" si="30"/>
        <v>0.99787122116817251</v>
      </c>
      <c r="E273" s="15">
        <f t="shared" si="31"/>
        <v>-4.7436409729200886E-2</v>
      </c>
      <c r="F273" s="15">
        <f>+(-TAN(Cálculos!$P$18)*TAN(Cálculos!E273))</f>
        <v>-3.2728378033881511E-2</v>
      </c>
      <c r="G273" s="15">
        <f>IF(F273&gt;1,0,IF(F273&lt;-1,PI(),ACOS(-TAN(Cálculos!$P$18)*TAN(Cálculos!E273))))</f>
        <v>1.6035305504627506</v>
      </c>
      <c r="H273" s="6">
        <f t="shared" si="32"/>
        <v>12.250071048240704</v>
      </c>
      <c r="I273" s="80">
        <f>+(SIN((-6)*2*PI()/360)-SIN(Cálculos!$P$18)*SIN(E273))/(COS(Cálculos!$P$18)*COS(E273))</f>
        <v>-0.15983391308358433</v>
      </c>
      <c r="J273" s="80">
        <f t="shared" si="28"/>
        <v>-0.15983391308358433</v>
      </c>
      <c r="K273" s="7">
        <f t="shared" si="29"/>
        <v>13.226300810384819</v>
      </c>
      <c r="L273" s="6">
        <f>(24*60/PI()*D273*Cálculos!$P$20*(G273*SIN(E273)*SIN(Cálculos!$P$18)+COS(E273)*COS(Cálculos!$P$18)*SIN(G273)))*$K$1</f>
        <v>375.4321683830596</v>
      </c>
    </row>
    <row r="274" spans="1:12" x14ac:dyDescent="0.25">
      <c r="A274" s="1">
        <v>9</v>
      </c>
      <c r="B274" s="1">
        <v>28</v>
      </c>
      <c r="C274" s="1">
        <f t="shared" si="27"/>
        <v>271</v>
      </c>
      <c r="D274" s="15">
        <f t="shared" si="30"/>
        <v>0.99843839418535973</v>
      </c>
      <c r="E274" s="15">
        <f t="shared" si="31"/>
        <v>-5.4422132128002149E-2</v>
      </c>
      <c r="F274" s="15">
        <f>+(-TAN(Cálculos!$P$18)*TAN(Cálculos!E274))</f>
        <v>-3.7557040052989807E-2</v>
      </c>
      <c r="G274" s="15">
        <f>IF(F274&gt;1,0,IF(F274&lt;-1,PI(),ACOS(-TAN(Cálculos!$P$18)*TAN(Cálculos!E274))))</f>
        <v>1.6083622016866759</v>
      </c>
      <c r="H274" s="6">
        <f t="shared" si="32"/>
        <v>12.286982144668723</v>
      </c>
      <c r="I274" s="80">
        <f>+(SIN((-6)*2*PI()/360)-SIN(Cálculos!$P$18)*SIN(E274))/(COS(Cálculos!$P$18)*COS(E274))</f>
        <v>-0.16470784380648076</v>
      </c>
      <c r="J274" s="80">
        <f t="shared" si="28"/>
        <v>-0.16470784380648076</v>
      </c>
      <c r="K274" s="7">
        <f t="shared" si="29"/>
        <v>13.264035059618504</v>
      </c>
      <c r="L274" s="6">
        <f>(24*60/PI()*D274*Cálculos!$P$20*(G274*SIN(E274)*SIN(Cálculos!$P$18)+COS(E274)*COS(Cálculos!$P$18)*SIN(G274)))*$K$1</f>
        <v>378.27996054377576</v>
      </c>
    </row>
    <row r="275" spans="1:12" x14ac:dyDescent="0.25">
      <c r="A275" s="1">
        <v>9</v>
      </c>
      <c r="B275" s="1">
        <v>29</v>
      </c>
      <c r="C275" s="1">
        <f t="shared" si="27"/>
        <v>272</v>
      </c>
      <c r="D275" s="15">
        <f t="shared" si="30"/>
        <v>0.99900602994005205</v>
      </c>
      <c r="E275" s="15">
        <f t="shared" si="31"/>
        <v>-6.1391728074528064E-2</v>
      </c>
      <c r="F275" s="15">
        <f>+(-TAN(Cálculos!$P$18)*TAN(Cálculos!E275))</f>
        <v>-4.2378218669496981E-2</v>
      </c>
      <c r="G275" s="15">
        <f>IF(F275&gt;1,0,IF(F275&lt;-1,PI(),ACOS(-TAN(Cálculos!$P$18)*TAN(Cálculos!E275))))</f>
        <v>1.6131872403284868</v>
      </c>
      <c r="H275" s="6">
        <f t="shared" si="32"/>
        <v>12.323842724690497</v>
      </c>
      <c r="I275" s="80">
        <f>+(SIN((-6)*2*PI()/360)-SIN(Cálculos!$P$18)*SIN(E275))/(COS(Cálculos!$P$18)*COS(E275))</f>
        <v>-0.16958040697367749</v>
      </c>
      <c r="J275" s="80">
        <f t="shared" si="28"/>
        <v>-0.16958040697367749</v>
      </c>
      <c r="K275" s="7">
        <f t="shared" si="29"/>
        <v>13.30178985806447</v>
      </c>
      <c r="L275" s="6">
        <f>(24*60/PI()*D275*Cálculos!$P$20*(G275*SIN(E275)*SIN(Cálculos!$P$18)+COS(E275)*COS(Cálculos!$P$18)*SIN(G275)))*$K$1</f>
        <v>381.11474168953987</v>
      </c>
    </row>
    <row r="276" spans="1:12" x14ac:dyDescent="0.25">
      <c r="A276" s="1">
        <v>9</v>
      </c>
      <c r="B276" s="1">
        <v>30</v>
      </c>
      <c r="C276" s="1">
        <f t="shared" si="27"/>
        <v>273</v>
      </c>
      <c r="D276" s="15">
        <f t="shared" si="30"/>
        <v>0.99957396022952472</v>
      </c>
      <c r="E276" s="15">
        <f t="shared" si="31"/>
        <v>-6.8343132327083139E-2</v>
      </c>
      <c r="F276" s="15">
        <f>+(-TAN(Cálculos!$P$18)*TAN(Cálculos!E276))</f>
        <v>-4.7190929464118257E-2</v>
      </c>
      <c r="G276" s="15">
        <f>IF(F276&gt;1,0,IF(F276&lt;-1,PI(),ACOS(-TAN(Cálculos!$P$18)*TAN(Cálculos!E276))))</f>
        <v>1.6180047894081788</v>
      </c>
      <c r="H276" s="6">
        <f t="shared" si="32"/>
        <v>12.360646088672294</v>
      </c>
      <c r="I276" s="80">
        <f>+(SIN((-6)*2*PI()/360)-SIN(Cálculos!$P$18)*SIN(E276))/(COS(Cálculos!$P$18)*COS(E276))</f>
        <v>-0.17445056953295776</v>
      </c>
      <c r="J276" s="80">
        <f t="shared" si="28"/>
        <v>-0.17445056953295776</v>
      </c>
      <c r="K276" s="7">
        <f t="shared" si="29"/>
        <v>13.339558165917671</v>
      </c>
      <c r="L276" s="6">
        <f>(24*60/PI()*D276*Cálculos!$P$20*(G276*SIN(E276)*SIN(Cálculos!$P$18)+COS(E276)*COS(Cálculos!$P$18)*SIN(G276)))*$K$1</f>
        <v>383.93560588216542</v>
      </c>
    </row>
    <row r="277" spans="1:12" x14ac:dyDescent="0.25">
      <c r="A277" s="1">
        <v>10</v>
      </c>
      <c r="B277" s="1">
        <v>1</v>
      </c>
      <c r="C277" s="1">
        <f t="shared" si="27"/>
        <v>274</v>
      </c>
      <c r="D277" s="15">
        <f t="shared" si="30"/>
        <v>1.000142016763776</v>
      </c>
      <c r="E277" s="15">
        <f t="shared" si="31"/>
        <v>-7.5274285034564459E-2</v>
      </c>
      <c r="F277" s="15">
        <f>+(-TAN(Cálculos!$P$18)*TAN(Cálculos!E277))</f>
        <v>-5.1994181153250323E-2</v>
      </c>
      <c r="G277" s="15">
        <f>IF(F277&gt;1,0,IF(F277&lt;-1,PI(),ACOS(-TAN(Cálculos!$P$18)*TAN(Cálculos!E277))))</f>
        <v>1.6228139632939091</v>
      </c>
      <c r="H277" s="6">
        <f t="shared" si="32"/>
        <v>12.397385470885212</v>
      </c>
      <c r="I277" s="80">
        <f>+(SIN((-6)*2*PI()/360)-SIN(Cálculos!$P$18)*SIN(E277))/(COS(Cálculos!$P$18)*COS(E277))</f>
        <v>-0.17931728569383323</v>
      </c>
      <c r="J277" s="80">
        <f t="shared" si="28"/>
        <v>-0.17931728569383323</v>
      </c>
      <c r="K277" s="7">
        <f t="shared" si="29"/>
        <v>13.377332821674827</v>
      </c>
      <c r="L277" s="6">
        <f>(24*60/PI()*D277*Cálculos!$P$20*(G277*SIN(E277)*SIN(Cálculos!$P$18)+COS(E277)*COS(Cálculos!$P$18)*SIN(G277)))*$K$1</f>
        <v>386.74166109907986</v>
      </c>
    </row>
    <row r="278" spans="1:12" x14ac:dyDescent="0.25">
      <c r="A278" s="1">
        <v>10</v>
      </c>
      <c r="B278" s="1">
        <v>2</v>
      </c>
      <c r="C278" s="1">
        <f t="shared" si="27"/>
        <v>275</v>
      </c>
      <c r="D278" s="15">
        <f t="shared" si="30"/>
        <v>1.0007100312153954</v>
      </c>
      <c r="E278" s="15">
        <f t="shared" si="31"/>
        <v>-8.2183132346837551E-2</v>
      </c>
      <c r="F278" s="15">
        <f>+(-TAN(Cálculos!$P$18)*TAN(Cálculos!E278))</f>
        <v>-5.6786974862437813E-2</v>
      </c>
      <c r="G278" s="15">
        <f>IF(F278&gt;1,0,IF(F278&lt;-1,PI(),ACOS(-TAN(Cálculos!$P$18)*TAN(Cálculos!E278))))</f>
        <v>1.6276138667648341</v>
      </c>
      <c r="H278" s="6">
        <f t="shared" si="32"/>
        <v>12.434054032345772</v>
      </c>
      <c r="I278" s="80">
        <f>+(SIN((-6)*2*PI()/360)-SIN(Cálculos!$P$18)*SIN(E278))/(COS(Cálculos!$P$18)*COS(E278))</f>
        <v>-0.18417949620879268</v>
      </c>
      <c r="J278" s="80">
        <f t="shared" si="28"/>
        <v>-0.18417949620879268</v>
      </c>
      <c r="K278" s="7">
        <f t="shared" si="29"/>
        <v>13.415106534227764</v>
      </c>
      <c r="L278" s="6">
        <f>(24*60/PI()*D278*Cálculos!$P$20*(G278*SIN(E278)*SIN(Cálculos!$P$18)+COS(E278)*COS(Cálculos!$P$18)*SIN(G278)))*$K$1</f>
        <v>389.5320297153026</v>
      </c>
    </row>
    <row r="279" spans="1:12" x14ac:dyDescent="0.25">
      <c r="A279" s="1">
        <v>10</v>
      </c>
      <c r="B279" s="1">
        <v>3</v>
      </c>
      <c r="C279" s="1">
        <f t="shared" si="27"/>
        <v>276</v>
      </c>
      <c r="D279" s="15">
        <f t="shared" si="30"/>
        <v>1.0012778352694418</v>
      </c>
      <c r="E279" s="15">
        <f t="shared" si="31"/>
        <v>-8.9067627023339382E-2</v>
      </c>
      <c r="F279" s="15">
        <f>+(-TAN(Cálculos!$P$18)*TAN(Cálculos!E279))</f>
        <v>-6.1568303418695763E-2</v>
      </c>
      <c r="G279" s="15">
        <f>IF(F279&gt;1,0,IF(F279&lt;-1,PI(),ACOS(-TAN(Cálculos!$P$18)*TAN(Cálculos!E279))))</f>
        <v>1.6324035940909631</v>
      </c>
      <c r="H279" s="6">
        <f t="shared" si="32"/>
        <v>12.470644853786528</v>
      </c>
      <c r="I279" s="80">
        <f>+(SIN((-6)*2*PI()/360)-SIN(Cálculos!$P$18)*SIN(E279))/(COS(Cálculos!$P$18)*COS(E279))</f>
        <v>-0.18903612767492914</v>
      </c>
      <c r="J279" s="80">
        <f t="shared" si="28"/>
        <v>-0.18903612767492914</v>
      </c>
      <c r="K279" s="7">
        <f t="shared" si="29"/>
        <v>13.452871875039133</v>
      </c>
      <c r="L279" s="6">
        <f>(24*60/PI()*D279*Cálculos!$P$20*(G279*SIN(E279)*SIN(Cálculos!$P$18)+COS(E279)*COS(Cálculos!$P$18)*SIN(G279)))*$K$1</f>
        <v>392.3058489580032</v>
      </c>
    </row>
    <row r="280" spans="1:12" x14ac:dyDescent="0.25">
      <c r="A280" s="1">
        <v>10</v>
      </c>
      <c r="B280" s="1">
        <v>4</v>
      </c>
      <c r="C280" s="1">
        <f t="shared" si="27"/>
        <v>277</v>
      </c>
      <c r="D280" s="15">
        <f t="shared" si="30"/>
        <v>1.0018452606733199</v>
      </c>
      <c r="E280" s="15">
        <f t="shared" si="31"/>
        <v>-9.5925729039717356E-2</v>
      </c>
      <c r="F280" s="15">
        <f>+(-TAN(Cálculos!$P$18)*TAN(Cálculos!E280))</f>
        <v>-6.6337150663679581E-2</v>
      </c>
      <c r="G280" s="15">
        <f>IF(F280&gt;1,0,IF(F280&lt;-1,PI(),ACOS(-TAN(Cálculos!$P$18)*TAN(Cálculos!E280))))</f>
        <v>1.6371822281319559</v>
      </c>
      <c r="H280" s="6">
        <f t="shared" si="32"/>
        <v>12.507150928771386</v>
      </c>
      <c r="I280" s="80">
        <f>+(SIN((-6)*2*PI()/360)-SIN(Cálculos!$P$18)*SIN(E280))/(COS(Cálculos!$P$18)*COS(E280))</f>
        <v>-0.19388609185814293</v>
      </c>
      <c r="J280" s="80">
        <f t="shared" si="28"/>
        <v>-0.19388609185814293</v>
      </c>
      <c r="K280" s="7">
        <f t="shared" si="29"/>
        <v>13.490621270417567</v>
      </c>
      <c r="L280" s="6">
        <f>(24*60/PI()*D280*Cálculos!$P$20*(G280*SIN(E280)*SIN(Cálculos!$P$18)+COS(E280)*COS(Cálculos!$P$18)*SIN(G280)))*$K$1</f>
        <v>395.06227133290855</v>
      </c>
    </row>
    <row r="281" spans="1:12" x14ac:dyDescent="0.25">
      <c r="A281" s="1">
        <v>10</v>
      </c>
      <c r="B281" s="1">
        <v>5</v>
      </c>
      <c r="C281" s="1">
        <f t="shared" si="27"/>
        <v>278</v>
      </c>
      <c r="D281" s="15">
        <f t="shared" si="30"/>
        <v>1.0024121392866365</v>
      </c>
      <c r="E281" s="15">
        <f t="shared" si="31"/>
        <v>-0.10275540619233374</v>
      </c>
      <c r="F281" s="15">
        <f>+(-TAN(Cálculos!$P$18)*TAN(Cálculos!E281))</f>
        <v>-7.1092490789724502E-2</v>
      </c>
      <c r="G281" s="15">
        <f>IF(F281&gt;1,0,IF(F281&lt;-1,PI(),ACOS(-TAN(Cálculos!$P$18)*TAN(Cálculos!E281))))</f>
        <v>1.6419488394568527</v>
      </c>
      <c r="H281" s="6">
        <f t="shared" si="32"/>
        <v>12.54356515697083</v>
      </c>
      <c r="I281" s="80">
        <f>+(SIN((-6)*2*PI()/360)-SIN(Cálculos!$P$18)*SIN(E281))/(COS(Cálculos!$P$18)*COS(E281))</f>
        <v>-0.19872828504216558</v>
      </c>
      <c r="J281" s="80">
        <f t="shared" si="28"/>
        <v>-0.19872828504216558</v>
      </c>
      <c r="K281" s="7">
        <f t="shared" si="29"/>
        <v>13.528346993910203</v>
      </c>
      <c r="L281" s="6">
        <f>(24*60/PI()*D281*Cálculos!$P$20*(G281*SIN(E281)*SIN(Cálculos!$P$18)+COS(E281)*COS(Cálculos!$P$18)*SIN(G281)))*$K$1</f>
        <v>397.80046502190578</v>
      </c>
    </row>
    <row r="282" spans="1:12" x14ac:dyDescent="0.25">
      <c r="A282" s="1">
        <v>10</v>
      </c>
      <c r="B282" s="1">
        <v>6</v>
      </c>
      <c r="C282" s="1">
        <f t="shared" si="27"/>
        <v>279</v>
      </c>
      <c r="D282" s="15">
        <f t="shared" si="30"/>
        <v>1.0029783031310244</v>
      </c>
      <c r="E282" s="15">
        <f t="shared" si="31"/>
        <v>-0.10955463470045239</v>
      </c>
      <c r="F282" s="15">
        <f>+(-TAN(Cálculos!$P$18)*TAN(Cálculos!E282))</f>
        <v>-7.5833287700782903E-2</v>
      </c>
      <c r="G282" s="15">
        <f>IF(F282&gt;1,0,IF(F282&lt;-1,PI(),ACOS(-TAN(Cálculos!$P$18)*TAN(Cálculos!E282))))</f>
        <v>1.6467024854867744</v>
      </c>
      <c r="H282" s="6">
        <f t="shared" si="32"/>
        <v>12.579880337612648</v>
      </c>
      <c r="I282" s="80">
        <f>+(SIN((-6)*2*PI()/360)-SIN(Cálculos!$P$18)*SIN(E282))/(COS(Cálculos!$P$18)*COS(E282))</f>
        <v>-0.20356158740467412</v>
      </c>
      <c r="J282" s="80">
        <f t="shared" si="28"/>
        <v>-0.20356158740467412</v>
      </c>
      <c r="K282" s="7">
        <f t="shared" si="29"/>
        <v>13.566041158831091</v>
      </c>
      <c r="L282" s="6">
        <f>(24*60/PI()*D282*Cálculos!$P$20*(G282*SIN(E282)*SIN(Cálculos!$P$18)+COS(E282)*COS(Cálculos!$P$18)*SIN(G282)))*$K$1</f>
        <v>400.51961425127178</v>
      </c>
    </row>
    <row r="283" spans="1:12" x14ac:dyDescent="0.25">
      <c r="A283" s="1">
        <v>10</v>
      </c>
      <c r="B283" s="1">
        <v>7</v>
      </c>
      <c r="C283" s="1">
        <f t="shared" si="27"/>
        <v>280</v>
      </c>
      <c r="D283" s="15">
        <f t="shared" si="30"/>
        <v>1.0035435844399174</v>
      </c>
      <c r="E283" s="15">
        <f t="shared" si="31"/>
        <v>-0.11632139980592628</v>
      </c>
      <c r="F283" s="15">
        <f>+(-TAN(Cálculos!$P$18)*TAN(Cálculos!E283))</f>
        <v>-8.0558494400304353E-2</v>
      </c>
      <c r="G283" s="15">
        <f>IF(F283&gt;1,0,IF(F283&lt;-1,PI(),ACOS(-TAN(Cálculos!$P$18)*TAN(Cálculos!E283))))</f>
        <v>1.6514422096626897</v>
      </c>
      <c r="H283" s="6">
        <f t="shared" si="32"/>
        <v>12.616089163124126</v>
      </c>
      <c r="I283" s="80">
        <f>+(SIN((-6)*2*PI()/360)-SIN(Cálculos!$P$18)*SIN(E283))/(COS(Cálculos!$P$18)*COS(E283))</f>
        <v>-0.2083848624227968</v>
      </c>
      <c r="J283" s="80">
        <f t="shared" si="28"/>
        <v>-0.2083848624227968</v>
      </c>
      <c r="K283" s="7">
        <f t="shared" si="29"/>
        <v>13.603695710944992</v>
      </c>
      <c r="L283" s="6">
        <f>(24*60/PI()*D283*Cálculos!$P$20*(G283*SIN(E283)*SIN(Cálculos!$P$18)+COS(E283)*COS(Cálculos!$P$18)*SIN(G283)))*$K$1</f>
        <v>403.21891963003327</v>
      </c>
    </row>
    <row r="284" spans="1:12" x14ac:dyDescent="0.25">
      <c r="A284" s="1">
        <v>10</v>
      </c>
      <c r="B284" s="1">
        <v>8</v>
      </c>
      <c r="C284" s="1">
        <f t="shared" si="27"/>
        <v>281</v>
      </c>
      <c r="D284" s="15">
        <f t="shared" si="30"/>
        <v>1.0041078157082641</v>
      </c>
      <c r="E284" s="15">
        <f t="shared" si="31"/>
        <v>-0.12305369637021663</v>
      </c>
      <c r="F284" s="15">
        <f>+(-TAN(Cálculos!$P$18)*TAN(Cálculos!E284))</f>
        <v>-8.5267052408125876E-2</v>
      </c>
      <c r="G284" s="15">
        <f>IF(F284&gt;1,0,IF(F284&lt;-1,PI(),ACOS(-TAN(Cálculos!$P$18)*TAN(Cálculos!E284))))</f>
        <v>1.656167040640407</v>
      </c>
      <c r="H284" s="6">
        <f t="shared" si="32"/>
        <v>12.652184212982242</v>
      </c>
      <c r="I284" s="80">
        <f>+(SIN((-6)*2*PI()/360)-SIN(Cálculos!$P$18)*SIN(E284))/(COS(Cálculos!$P$18)*COS(E284))</f>
        <v>-0.21319695631035143</v>
      </c>
      <c r="J284" s="80">
        <f t="shared" si="28"/>
        <v>-0.21319695631035143</v>
      </c>
      <c r="K284" s="7">
        <f t="shared" si="29"/>
        <v>13.641302421326808</v>
      </c>
      <c r="L284" s="6">
        <f>(24*60/PI()*D284*Cálculos!$P$20*(G284*SIN(E284)*SIN(Cálculos!$P$18)+COS(E284)*COS(Cálculos!$P$18)*SIN(G284)))*$K$1</f>
        <v>405.89759845805531</v>
      </c>
    </row>
    <row r="285" spans="1:12" x14ac:dyDescent="0.25">
      <c r="A285" s="1">
        <v>10</v>
      </c>
      <c r="B285" s="1">
        <v>9</v>
      </c>
      <c r="C285" s="1">
        <f t="shared" si="27"/>
        <v>282</v>
      </c>
      <c r="D285" s="15">
        <f t="shared" si="30"/>
        <v>1.0046708297421625</v>
      </c>
      <c r="E285" s="15">
        <f t="shared" si="31"/>
        <v>-0.12974952946855617</v>
      </c>
      <c r="F285" s="15">
        <f>+(-TAN(Cálculos!$P$18)*TAN(Cálculos!E285))</f>
        <v>-8.9957891208439777E-2</v>
      </c>
      <c r="G285" s="15">
        <f>IF(F285&gt;1,0,IF(F285&lt;-1,PI(),ACOS(-TAN(Cálculos!$P$18)*TAN(Cálculos!E285))))</f>
        <v>1.6608759915150066</v>
      </c>
      <c r="H285" s="6">
        <f t="shared" si="32"/>
        <v>12.688157947788774</v>
      </c>
      <c r="I285" s="80">
        <f>+(SIN((-6)*2*PI()/360)-SIN(Cálculos!$P$18)*SIN(E285))/(COS(Cálculos!$P$18)*COS(E285))</f>
        <v>-0.21799669748917086</v>
      </c>
      <c r="J285" s="80">
        <f t="shared" si="28"/>
        <v>-0.21799669748917086</v>
      </c>
      <c r="K285" s="7">
        <f t="shared" si="29"/>
        <v>13.678852879417773</v>
      </c>
      <c r="L285" s="6">
        <f>(24*60/PI()*D285*Cálculos!$P$20*(G285*SIN(E285)*SIN(Cálculos!$P$18)+COS(E285)*COS(Cálculos!$P$18)*SIN(G285)))*$K$1</f>
        <v>408.55488500352777</v>
      </c>
    </row>
    <row r="286" spans="1:12" x14ac:dyDescent="0.25">
      <c r="A286" s="1">
        <v>10</v>
      </c>
      <c r="B286" s="1">
        <v>10</v>
      </c>
      <c r="C286" s="1">
        <f t="shared" si="27"/>
        <v>283</v>
      </c>
      <c r="D286" s="15">
        <f t="shared" si="30"/>
        <v>1.0052324597084035</v>
      </c>
      <c r="E286" s="15">
        <f t="shared" si="31"/>
        <v>-0.13640691498108967</v>
      </c>
      <c r="F286" s="15">
        <f>+(-TAN(Cálculos!$P$18)*TAN(Cálculos!E286))</f>
        <v>-9.462992773093197E-2</v>
      </c>
      <c r="G286" s="15">
        <f>IF(F286&gt;1,0,IF(F286&lt;-1,PI(),ACOS(-TAN(Cálculos!$P$18)*TAN(Cálculos!E286))))</f>
        <v>1.6655680590769983</v>
      </c>
      <c r="H286" s="6">
        <f t="shared" si="32"/>
        <v>12.724002703587757</v>
      </c>
      <c r="I286" s="80">
        <f>+(SIN((-6)*2*PI()/360)-SIN(Cálculos!$P$18)*SIN(E286))/(COS(Cálculos!$P$18)*COS(E286))</f>
        <v>-0.2227828960969104</v>
      </c>
      <c r="J286" s="80">
        <f t="shared" si="28"/>
        <v>-0.2227828960969104</v>
      </c>
      <c r="K286" s="7">
        <f t="shared" si="29"/>
        <v>13.716338486300485</v>
      </c>
      <c r="L286" s="6">
        <f>(24*60/PI()*D286*Cálculos!$P$20*(G286*SIN(E286)*SIN(Cálculos!$P$18)+COS(E286)*COS(Cálculos!$P$18)*SIN(G286)))*$K$1</f>
        <v>411.1900307496179</v>
      </c>
    </row>
    <row r="287" spans="1:12" x14ac:dyDescent="0.25">
      <c r="A287" s="1">
        <v>10</v>
      </c>
      <c r="B287" s="1">
        <v>11</v>
      </c>
      <c r="C287" s="1">
        <f t="shared" si="27"/>
        <v>284</v>
      </c>
      <c r="D287" s="15">
        <f t="shared" si="30"/>
        <v>1.0057925391839071</v>
      </c>
      <c r="E287" s="15">
        <f t="shared" si="31"/>
        <v>-0.14302388018081227</v>
      </c>
      <c r="F287" s="15">
        <f>+(-TAN(Cálculos!$P$18)*TAN(Cálculos!E287))</f>
        <v>-9.928206586718312E-2</v>
      </c>
      <c r="G287" s="15">
        <f>IF(F287&gt;1,0,IF(F287&lt;-1,PI(),ACOS(-TAN(Cálculos!$P$18)*TAN(Cálculos!E287))))</f>
        <v>1.6702422231025444</v>
      </c>
      <c r="H287" s="6">
        <f t="shared" si="32"/>
        <v>12.75971068644318</v>
      </c>
      <c r="I287" s="80">
        <f>+(SIN((-6)*2*PI()/360)-SIN(Cálculos!$P$18)*SIN(E287))/(COS(Cálculos!$P$18)*COS(E287))</f>
        <v>-0.22755434353374421</v>
      </c>
      <c r="J287" s="80">
        <f t="shared" si="28"/>
        <v>-0.22755434353374421</v>
      </c>
      <c r="K287" s="7">
        <f t="shared" si="29"/>
        <v>13.753750448215705</v>
      </c>
      <c r="L287" s="6">
        <f>(24*60/PI()*D287*Cálculos!$P$20*(G287*SIN(E287)*SIN(Cálculos!$P$18)+COS(E287)*COS(Cálculos!$P$18)*SIN(G287)))*$K$1</f>
        <v>413.80230461013349</v>
      </c>
    </row>
    <row r="288" spans="1:12" x14ac:dyDescent="0.25">
      <c r="A288" s="1">
        <v>10</v>
      </c>
      <c r="B288" s="1">
        <v>12</v>
      </c>
      <c r="C288" s="1">
        <f t="shared" si="27"/>
        <v>285</v>
      </c>
      <c r="D288" s="15">
        <f t="shared" si="30"/>
        <v>1.0063509022050374</v>
      </c>
      <c r="E288" s="15">
        <f t="shared" si="31"/>
        <v>-0.14959846431812882</v>
      </c>
      <c r="F288" s="15">
        <f>+(-TAN(Cálculos!$P$18)*TAN(Cálculos!E288))</f>
        <v>-0.10391319602443264</v>
      </c>
      <c r="G288" s="15">
        <f>IF(F288&gt;1,0,IF(F288&lt;-1,PI(),ACOS(-TAN(Cálculos!$P$18)*TAN(Cálculos!E288))))</f>
        <v>1.6748974456801555</v>
      </c>
      <c r="H288" s="6">
        <f t="shared" si="32"/>
        <v>12.795273967295328</v>
      </c>
      <c r="I288" s="80">
        <f>+(SIN((-6)*2*PI()/360)-SIN(Cálculos!$P$18)*SIN(E288))/(COS(Cálculos!$P$18)*COS(E288))</f>
        <v>-0.23230981205037646</v>
      </c>
      <c r="J288" s="80">
        <f t="shared" si="28"/>
        <v>-0.23230981205037646</v>
      </c>
      <c r="K288" s="7">
        <f t="shared" si="29"/>
        <v>13.79107977034476</v>
      </c>
      <c r="L288" s="6">
        <f>(24*60/PI()*D288*Cálculos!$P$20*(G288*SIN(E288)*SIN(Cálculos!$P$18)+COS(E288)*COS(Cálculos!$P$18)*SIN(G288)))*$K$1</f>
        <v>416.39099311413082</v>
      </c>
    </row>
    <row r="289" spans="1:12" x14ac:dyDescent="0.25">
      <c r="A289" s="1">
        <v>10</v>
      </c>
      <c r="B289" s="1">
        <v>13</v>
      </c>
      <c r="C289" s="1">
        <f t="shared" si="27"/>
        <v>286</v>
      </c>
      <c r="D289" s="15">
        <f t="shared" si="30"/>
        <v>1.0069073833167805</v>
      </c>
      <c r="E289" s="15">
        <f t="shared" si="31"/>
        <v>-0.15612871920186897</v>
      </c>
      <c r="F289" s="15">
        <f>+(-TAN(Cálculos!$P$18)*TAN(Cálculos!E289))</f>
        <v>-0.10852219471881529</v>
      </c>
      <c r="G289" s="15">
        <f>IF(F289&gt;1,0,IF(F289&lt;-1,PI(),ACOS(-TAN(Cálculos!$P$18)*TAN(Cálculos!E289))))</f>
        <v>1.6795326705763294</v>
      </c>
      <c r="H289" s="6">
        <f t="shared" si="32"/>
        <v>12.830684477114627</v>
      </c>
      <c r="I289" s="80">
        <f>+(SIN((-6)*2*PI()/360)-SIN(Cálculos!$P$18)*SIN(E289))/(COS(Cálculos!$P$18)*COS(E289))</f>
        <v>-0.23704805437981552</v>
      </c>
      <c r="J289" s="80">
        <f t="shared" si="28"/>
        <v>-0.23704805437981552</v>
      </c>
      <c r="K289" s="7">
        <f t="shared" si="29"/>
        <v>13.828317250882444</v>
      </c>
      <c r="L289" s="6">
        <f>(24*60/PI()*D289*Cálculos!$P$20*(G289*SIN(E289)*SIN(Cálculos!$P$18)+COS(E289)*COS(Cálculos!$P$18)*SIN(G289)))*$K$1</f>
        <v>418.95540055949203</v>
      </c>
    </row>
    <row r="290" spans="1:12" x14ac:dyDescent="0.25">
      <c r="A290" s="1">
        <v>10</v>
      </c>
      <c r="B290" s="1">
        <v>14</v>
      </c>
      <c r="C290" s="1">
        <f t="shared" si="27"/>
        <v>287</v>
      </c>
      <c r="D290" s="15">
        <f t="shared" si="30"/>
        <v>1.0074618176217736</v>
      </c>
      <c r="E290" s="15">
        <f t="shared" si="31"/>
        <v>-0.16261270977657588</v>
      </c>
      <c r="F290" s="15">
        <f>+(-TAN(Cálculos!$P$18)*TAN(Cálculos!E290))</f>
        <v>-0.11310792421016687</v>
      </c>
      <c r="G290" s="15">
        <f>IF(F290&gt;1,0,IF(F290&lt;-1,PI(),ACOS(-TAN(Cálculos!$P$18)*TAN(Cálculos!E290))))</f>
        <v>1.6841468226426561</v>
      </c>
      <c r="H290" s="6">
        <f t="shared" si="32"/>
        <v>12.865934002372237</v>
      </c>
      <c r="I290" s="80">
        <f>+(SIN((-6)*2*PI()/360)-SIN(Cálculos!$P$18)*SIN(E290))/(COS(Cálculos!$P$18)*COS(E290))</f>
        <v>-0.24176780341535173</v>
      </c>
      <c r="J290" s="80">
        <f t="shared" si="28"/>
        <v>-0.24176780341535173</v>
      </c>
      <c r="K290" s="7">
        <f t="shared" si="29"/>
        <v>13.86545347542603</v>
      </c>
      <c r="L290" s="6">
        <f>(24*60/PI()*D290*Cálculos!$P$20*(G290*SIN(E290)*SIN(Cálculos!$P$18)+COS(E290)*COS(Cálculos!$P$18)*SIN(G290)))*$K$1</f>
        <v>421.49484913557717</v>
      </c>
    </row>
    <row r="291" spans="1:12" x14ac:dyDescent="0.25">
      <c r="A291" s="1">
        <v>10</v>
      </c>
      <c r="B291" s="1">
        <v>15</v>
      </c>
      <c r="C291" s="1">
        <f t="shared" si="27"/>
        <v>288</v>
      </c>
      <c r="D291" s="15">
        <f t="shared" si="30"/>
        <v>1.0080140408291658</v>
      </c>
      <c r="E291" s="15">
        <f t="shared" si="31"/>
        <v>-0.16904851469590593</v>
      </c>
      <c r="F291" s="15">
        <f>+(-TAN(Cálculos!$P$18)*TAN(Cálculos!E291))</f>
        <v>-0.11766923218050197</v>
      </c>
      <c r="G291" s="15">
        <f>IF(F291&gt;1,0,IF(F291&lt;-1,PI(),ACOS(-TAN(Cálculos!$P$18)*TAN(Cálculos!E291))))</f>
        <v>1.6887388072669818</v>
      </c>
      <c r="H291" s="6">
        <f t="shared" si="32"/>
        <v>12.901014180847282</v>
      </c>
      <c r="I291" s="80">
        <f>+(SIN((-6)*2*PI()/360)-SIN(Cálculos!$P$18)*SIN(E291))/(COS(Cálculos!$P$18)*COS(E291))</f>
        <v>-0.24646777193719852</v>
      </c>
      <c r="J291" s="80">
        <f t="shared" si="28"/>
        <v>-0.24646777193719852</v>
      </c>
      <c r="K291" s="7">
        <f t="shared" si="29"/>
        <v>13.902478811707157</v>
      </c>
      <c r="L291" s="6">
        <f>(24*60/PI()*D291*Cálculos!$P$20*(G291*SIN(E291)*SIN(Cálculos!$P$18)+COS(E291)*COS(Cálculos!$P$18)*SIN(G291)))*$K$1</f>
        <v>424.00867901514749</v>
      </c>
    </row>
    <row r="292" spans="1:12" x14ac:dyDescent="0.25">
      <c r="A292" s="1">
        <v>10</v>
      </c>
      <c r="B292" s="1">
        <v>16</v>
      </c>
      <c r="C292" s="1">
        <f t="shared" si="27"/>
        <v>289</v>
      </c>
      <c r="D292" s="15">
        <f t="shared" si="30"/>
        <v>1.0085638893033033</v>
      </c>
      <c r="E292" s="15">
        <f t="shared" si="31"/>
        <v>-0.17543422689196619</v>
      </c>
      <c r="F292" s="15">
        <f>+(-TAN(Cálculos!$P$18)*TAN(Cálculos!E292))</f>
        <v>-0.12220495145824774</v>
      </c>
      <c r="G292" s="15">
        <f>IF(F292&gt;1,0,IF(F292&lt;-1,PI(),ACOS(-TAN(Cálculos!$P$18)*TAN(Cálculos!E292))))</f>
        <v>1.6933075098712662</v>
      </c>
      <c r="H292" s="6">
        <f t="shared" si="32"/>
        <v>12.935916497790739</v>
      </c>
      <c r="I292" s="80">
        <f>+(SIN((-6)*2*PI()/360)-SIN(Cálculos!$P$18)*SIN(E292))/(COS(Cálculos!$P$18)*COS(E292))</f>
        <v>-0.25114665239023926</v>
      </c>
      <c r="J292" s="80">
        <f t="shared" si="28"/>
        <v>-0.25114665239023926</v>
      </c>
      <c r="K292" s="7">
        <f t="shared" si="29"/>
        <v>13.939383404694063</v>
      </c>
      <c r="L292" s="6">
        <f>(24*60/PI()*D292*Cálculos!$P$20*(G292*SIN(E292)*SIN(Cálculos!$P$18)+COS(E292)*COS(Cálculos!$P$18)*SIN(G292)))*$K$1</f>
        <v>426.49624841584063</v>
      </c>
    </row>
    <row r="293" spans="1:12" x14ac:dyDescent="0.25">
      <c r="A293" s="1">
        <v>10</v>
      </c>
      <c r="B293" s="1">
        <v>17</v>
      </c>
      <c r="C293" s="1">
        <f t="shared" si="27"/>
        <v>290</v>
      </c>
      <c r="D293" s="15">
        <f t="shared" si="30"/>
        <v>1.0091112001122164</v>
      </c>
      <c r="E293" s="15">
        <f t="shared" si="31"/>
        <v>-0.18176795414041733</v>
      </c>
      <c r="F293" s="15">
        <f>+(-TAN(Cálculos!$P$18)*TAN(Cálculos!E293))</f>
        <v>-0.12671389979030007</v>
      </c>
      <c r="G293" s="15">
        <f>IF(F293&gt;1,0,IF(F293&lt;-1,PI(),ACOS(-TAN(Cálculos!$P$18)*TAN(Cálculos!E293))))</f>
        <v>1.697851795458821</v>
      </c>
      <c r="H293" s="6">
        <f t="shared" si="32"/>
        <v>12.970632282466608</v>
      </c>
      <c r="I293" s="80">
        <f>+(SIN((-6)*2*PI()/360)-SIN(Cálculos!$P$18)*SIN(E293))/(COS(Cálculos!$P$18)*COS(E293))</f>
        <v>-0.25580311671531375</v>
      </c>
      <c r="J293" s="80">
        <f t="shared" si="28"/>
        <v>-0.25580311671531375</v>
      </c>
      <c r="K293" s="7">
        <f t="shared" si="29"/>
        <v>13.976157172092636</v>
      </c>
      <c r="L293" s="6">
        <f>(24*60/PI()*D293*Cálculos!$P$20*(G293*SIN(E293)*SIN(Cálculos!$P$18)+COS(E293)*COS(Cálculos!$P$18)*SIN(G293)))*$K$1</f>
        <v>428.95693363155971</v>
      </c>
    </row>
    <row r="294" spans="1:12" x14ac:dyDescent="0.25">
      <c r="A294" s="1">
        <v>10</v>
      </c>
      <c r="B294" s="1">
        <v>18</v>
      </c>
      <c r="C294" s="1">
        <f t="shared" si="27"/>
        <v>291</v>
      </c>
      <c r="D294" s="15">
        <f t="shared" si="30"/>
        <v>1.0096558110759004</v>
      </c>
      <c r="E294" s="15">
        <f t="shared" si="31"/>
        <v>-0.18804781962118322</v>
      </c>
      <c r="F294" s="15">
        <f>+(-TAN(Cálculos!$P$18)*TAN(Cálculos!E294))</f>
        <v>-0.13119487966395429</v>
      </c>
      <c r="G294" s="15">
        <f>IF(F294&gt;1,0,IF(F294&lt;-1,PI(),ACOS(-TAN(Cálculos!$P$18)*TAN(Cálculos!E294))))</f>
        <v>1.702370508213668</v>
      </c>
      <c r="H294" s="6">
        <f t="shared" si="32"/>
        <v>13.005152705091229</v>
      </c>
      <c r="I294" s="80">
        <f>+(SIN((-6)*2*PI()/360)-SIN(Cálculos!$P$18)*SIN(E294))/(COS(Cálculos!$P$18)*COS(E294))</f>
        <v>-0.26043581623646356</v>
      </c>
      <c r="J294" s="80">
        <f t="shared" si="28"/>
        <v>-0.26043581623646356</v>
      </c>
      <c r="K294" s="7">
        <f t="shared" si="29"/>
        <v>14.012789800275556</v>
      </c>
      <c r="L294" s="6">
        <f>(24*60/PI()*D294*Cálculos!$P$20*(G294*SIN(E294)*SIN(Cálculos!$P$18)+COS(E294)*COS(Cálculos!$P$18)*SIN(G294)))*$K$1</f>
        <v>431.39012903422849</v>
      </c>
    </row>
    <row r="295" spans="1:12" x14ac:dyDescent="0.25">
      <c r="A295" s="1">
        <v>10</v>
      </c>
      <c r="B295" s="1">
        <v>19</v>
      </c>
      <c r="C295" s="1">
        <f t="shared" si="27"/>
        <v>292</v>
      </c>
      <c r="D295" s="15">
        <f t="shared" si="30"/>
        <v>1.0101975608143732</v>
      </c>
      <c r="E295" s="15">
        <f t="shared" si="31"/>
        <v>-0.19427196247459103</v>
      </c>
      <c r="F295" s="15">
        <f>+(-TAN(Cálculos!$P$18)*TAN(Cálculos!E295))</f>
        <v>-0.13564667818071782</v>
      </c>
      <c r="G295" s="15">
        <f>IF(F295&gt;1,0,IF(F295&lt;-1,PI(),ACOS(-TAN(Cálculos!$P$18)*TAN(Cálculos!E295))))</f>
        <v>1.7068624711547813</v>
      </c>
      <c r="H295" s="6">
        <f t="shared" si="32"/>
        <v>13.039468774191892</v>
      </c>
      <c r="I295" s="80">
        <f>+(SIN((-6)*2*PI()/360)-SIN(Cálculos!$P$18)*SIN(E295))/(COS(Cálculos!$P$18)*COS(E295))</f>
        <v>-0.26504338160651536</v>
      </c>
      <c r="J295" s="80">
        <f t="shared" si="28"/>
        <v>-0.26504338160651536</v>
      </c>
      <c r="K295" s="7">
        <f t="shared" si="29"/>
        <v>14.049270740669597</v>
      </c>
      <c r="L295" s="6">
        <f>(24*60/PI()*D295*Cálculos!$P$20*(G295*SIN(E295)*SIN(Cálculos!$P$18)+COS(E295)*COS(Cálculos!$P$18)*SIN(G295)))*$K$1</f>
        <v>433.79524704643762</v>
      </c>
    </row>
    <row r="296" spans="1:12" x14ac:dyDescent="0.25">
      <c r="A296" s="1">
        <v>10</v>
      </c>
      <c r="B296" s="1">
        <v>20</v>
      </c>
      <c r="C296" s="1">
        <f t="shared" si="27"/>
        <v>293</v>
      </c>
      <c r="D296" s="15">
        <f t="shared" si="30"/>
        <v>1.0107362887954954</v>
      </c>
      <c r="E296" s="15">
        <f t="shared" si="31"/>
        <v>-0.20043853835278497</v>
      </c>
      <c r="F296" s="15">
        <f>+(-TAN(Cálculos!$P$18)*TAN(Cálculos!E296))</f>
        <v>-0.14006806698398777</v>
      </c>
      <c r="G296" s="15">
        <f>IF(F296&gt;1,0,IF(F296&lt;-1,PI(),ACOS(-TAN(Cálculos!$P$18)*TAN(Cálculos!E296))))</f>
        <v>1.7113264858480186</v>
      </c>
      <c r="H296" s="6">
        <f t="shared" si="32"/>
        <v>13.073571334406143</v>
      </c>
      <c r="I296" s="80">
        <f>+(SIN((-6)*2*PI()/360)-SIN(Cálculos!$P$18)*SIN(E296))/(COS(Cálculos!$P$18)*COS(E296))</f>
        <v>-0.26962442281335353</v>
      </c>
      <c r="J296" s="80">
        <f t="shared" si="28"/>
        <v>-0.26962442281335353</v>
      </c>
      <c r="K296" s="7">
        <f t="shared" si="29"/>
        <v>14.085589206631907</v>
      </c>
      <c r="L296" s="6">
        <f>(24*60/PI()*D296*Cálculos!$P$20*(G296*SIN(E296)*SIN(Cálculos!$P$18)+COS(E296)*COS(Cálculos!$P$18)*SIN(G296)))*$K$1</f>
        <v>436.17171808559453</v>
      </c>
    </row>
    <row r="297" spans="1:12" x14ac:dyDescent="0.25">
      <c r="A297" s="1">
        <v>10</v>
      </c>
      <c r="B297" s="1">
        <v>21</v>
      </c>
      <c r="C297" s="1">
        <f t="shared" si="27"/>
        <v>294</v>
      </c>
      <c r="D297" s="15">
        <f t="shared" si="30"/>
        <v>1.0112718353825392</v>
      </c>
      <c r="E297" s="15">
        <f t="shared" si="31"/>
        <v>-0.20654571996624735</v>
      </c>
      <c r="F297" s="15">
        <f>+(-TAN(Cálculos!$P$18)*TAN(Cálculos!E297))</f>
        <v>-0.14445780224252081</v>
      </c>
      <c r="G297" s="15">
        <f>IF(F297&gt;1,0,IF(F297&lt;-1,PI(),ACOS(-TAN(Cálculos!$P$18)*TAN(Cálculos!E297))))</f>
        <v>1.7157613321785605</v>
      </c>
      <c r="H297" s="6">
        <f t="shared" si="32"/>
        <v>13.107451064743362</v>
      </c>
      <c r="I297" s="80">
        <f>+(SIN((-6)*2*PI()/360)-SIN(Cálculos!$P$18)*SIN(E297))/(COS(Cálculos!$P$18)*COS(E297))</f>
        <v>-0.2741775292491771</v>
      </c>
      <c r="J297" s="80">
        <f t="shared" si="28"/>
        <v>-0.2741775292491771</v>
      </c>
      <c r="K297" s="7">
        <f t="shared" si="29"/>
        <v>14.121734170846748</v>
      </c>
      <c r="L297" s="6">
        <f>(24*60/PI()*D297*Cálculos!$P$20*(G297*SIN(E297)*SIN(Cálculos!$P$18)+COS(E297)*COS(Cálculos!$P$18)*SIN(G297)))*$K$1</f>
        <v>438.51899048026013</v>
      </c>
    </row>
    <row r="298" spans="1:12" x14ac:dyDescent="0.25">
      <c r="A298" s="1">
        <v>10</v>
      </c>
      <c r="B298" s="1">
        <v>22</v>
      </c>
      <c r="C298" s="1">
        <f t="shared" si="27"/>
        <v>295</v>
      </c>
      <c r="D298" s="15">
        <f t="shared" si="30"/>
        <v>1.0118040418814931</v>
      </c>
      <c r="E298" s="15">
        <f t="shared" si="31"/>
        <v>-0.21259169762526167</v>
      </c>
      <c r="F298" s="15">
        <f>+(-TAN(Cálculos!$P$18)*TAN(Cálculos!E298))</f>
        <v>-0.14881462469156789</v>
      </c>
      <c r="G298" s="15">
        <f>IF(F298&gt;1,0,IF(F298&lt;-1,PI(),ACOS(-TAN(Cálculos!$P$18)*TAN(Cálculos!E298))))</f>
        <v>1.7201657681866911</v>
      </c>
      <c r="H298" s="6">
        <f t="shared" si="32"/>
        <v>13.141098477330205</v>
      </c>
      <c r="I298" s="80">
        <f>+(SIN((-6)*2*PI()/360)-SIN(Cálculos!$P$18)*SIN(E298))/(COS(Cálculos!$P$18)*COS(E298))</f>
        <v>-0.27870126984497751</v>
      </c>
      <c r="J298" s="80">
        <f t="shared" si="28"/>
        <v>-0.27870126984497751</v>
      </c>
      <c r="K298" s="7">
        <f t="shared" si="29"/>
        <v>14.157694363274807</v>
      </c>
      <c r="L298" s="6">
        <f>(24*60/PI()*D298*Cálculos!$P$20*(G298*SIN(E298)*SIN(Cálculos!$P$18)+COS(E298)*COS(Cálculos!$P$18)*SIN(G298)))*$K$1</f>
        <v>440.83653035943325</v>
      </c>
    </row>
    <row r="299" spans="1:12" x14ac:dyDescent="0.25">
      <c r="A299" s="1">
        <v>10</v>
      </c>
      <c r="B299" s="1">
        <v>23</v>
      </c>
      <c r="C299" s="1">
        <f t="shared" si="27"/>
        <v>296</v>
      </c>
      <c r="D299" s="15">
        <f t="shared" si="30"/>
        <v>1.0123327505880855</v>
      </c>
      <c r="E299" s="15">
        <f t="shared" si="31"/>
        <v>-0.21857467977616535</v>
      </c>
      <c r="F299" s="15">
        <f>+(-TAN(Cálculos!$P$18)*TAN(Cálculos!E299))</f>
        <v>-0.15313725973348841</v>
      </c>
      <c r="G299" s="15">
        <f>IF(F299&gt;1,0,IF(F299&lt;-1,PI(),ACOS(-TAN(Cálculos!$P$18)*TAN(Cálculos!E299))))</f>
        <v>1.7245385299697591</v>
      </c>
      <c r="H299" s="6">
        <f t="shared" si="32"/>
        <v>13.174503916661656</v>
      </c>
      <c r="I299" s="80">
        <f>+(SIN((-6)*2*PI()/360)-SIN(Cálculos!$P$18)*SIN(E299))/(COS(Cálculos!$P$18)*COS(E299))</f>
        <v>-0.28319419327240603</v>
      </c>
      <c r="J299" s="80">
        <f t="shared" si="28"/>
        <v>-0.28319419327240603</v>
      </c>
      <c r="K299" s="7">
        <f t="shared" si="29"/>
        <v>14.193458269687586</v>
      </c>
      <c r="L299" s="6">
        <f>(24*60/PI()*D299*Cálculos!$P$20*(G299*SIN(E299)*SIN(Cálculos!$P$18)+COS(E299)*COS(Cálculos!$P$18)*SIN(G299)))*$K$1</f>
        <v>443.1238215156153</v>
      </c>
    </row>
    <row r="300" spans="1:12" x14ac:dyDescent="0.25">
      <c r="A300" s="1">
        <v>10</v>
      </c>
      <c r="B300" s="1">
        <v>24</v>
      </c>
      <c r="C300" s="1">
        <f t="shared" si="27"/>
        <v>297</v>
      </c>
      <c r="D300" s="15">
        <f t="shared" si="30"/>
        <v>1.012857804834516</v>
      </c>
      <c r="E300" s="15">
        <f t="shared" si="31"/>
        <v>-0.22449289353222343</v>
      </c>
      <c r="F300" s="15">
        <f>+(-TAN(Cálculos!$P$18)*TAN(Cálculos!E300))</f>
        <v>-0.15742441759957124</v>
      </c>
      <c r="G300" s="15">
        <f>IF(F300&gt;1,0,IF(F300&lt;-1,PI(),ACOS(-TAN(Cálculos!$P$18)*TAN(Cálculos!E300))))</f>
        <v>1.7288783316531338</v>
      </c>
      <c r="H300" s="6">
        <f t="shared" si="32"/>
        <v>13.207657559379141</v>
      </c>
      <c r="I300" s="80">
        <f>+(SIN((-6)*2*PI()/360)-SIN(Cálculos!$P$18)*SIN(E300))/(COS(Cálculos!$P$18)*COS(E300))</f>
        <v>-0.28765482821510635</v>
      </c>
      <c r="J300" s="80">
        <f t="shared" si="28"/>
        <v>-0.28765482821510635</v>
      </c>
      <c r="K300" s="7">
        <f t="shared" si="29"/>
        <v>14.229014130819971</v>
      </c>
      <c r="L300" s="6">
        <f>(24*60/PI()*D300*Cálculos!$P$20*(G300*SIN(E300)*SIN(Cálculos!$P$18)+COS(E300)*COS(Cálculos!$P$18)*SIN(G300)))*$K$1</f>
        <v>445.38036524255381</v>
      </c>
    </row>
    <row r="301" spans="1:12" x14ac:dyDescent="0.25">
      <c r="A301" s="1">
        <v>10</v>
      </c>
      <c r="B301" s="1">
        <v>25</v>
      </c>
      <c r="C301" s="1">
        <f t="shared" si="27"/>
        <v>298</v>
      </c>
      <c r="D301" s="15">
        <f t="shared" si="30"/>
        <v>1.0133790490358798</v>
      </c>
      <c r="E301" s="15">
        <f t="shared" si="31"/>
        <v>-0.23034458519897413</v>
      </c>
      <c r="F301" s="15">
        <f>+(-TAN(Cálculos!$P$18)*TAN(Cálculos!E301))</f>
        <v>-0.16167479357471634</v>
      </c>
      <c r="G301" s="15">
        <f>IF(F301&gt;1,0,IF(F301&lt;-1,PI(),ACOS(-TAN(Cálculos!$P$18)*TAN(Cálculos!E301))))</f>
        <v>1.7331838654329619</v>
      </c>
      <c r="H301" s="6">
        <f t="shared" si="32"/>
        <v>13.240549414597162</v>
      </c>
      <c r="I301" s="80">
        <f>+(SIN((-6)*2*PI()/360)-SIN(Cálculos!$P$18)*SIN(E301))/(COS(Cálculos!$P$18)*COS(E301))</f>
        <v>-0.29208168371150262</v>
      </c>
      <c r="J301" s="80">
        <f t="shared" si="28"/>
        <v>-0.29208168371150262</v>
      </c>
      <c r="K301" s="7">
        <f t="shared" si="29"/>
        <v>14.26434994217407</v>
      </c>
      <c r="L301" s="6">
        <f>(24*60/PI()*D301*Cálculos!$P$20*(G301*SIN(E301)*SIN(Cálculos!$P$18)+COS(E301)*COS(Cálculos!$P$18)*SIN(G301)))*$K$1</f>
        <v>447.60568014862952</v>
      </c>
    </row>
    <row r="302" spans="1:12" x14ac:dyDescent="0.25">
      <c r="A302" s="1">
        <v>10</v>
      </c>
      <c r="B302" s="1">
        <v>26</v>
      </c>
      <c r="C302" s="1">
        <f t="shared" si="27"/>
        <v>299</v>
      </c>
      <c r="D302" s="15">
        <f t="shared" si="30"/>
        <v>1.013896328736271</v>
      </c>
      <c r="E302" s="15">
        <f t="shared" si="31"/>
        <v>-0.23612802079388742</v>
      </c>
      <c r="F302" s="15">
        <f>+(-TAN(Cálculos!$P$18)*TAN(Cálculos!E302))</f>
        <v>-0.16588706828652638</v>
      </c>
      <c r="G302" s="15">
        <f>IF(F302&gt;1,0,IF(F302&lt;-1,PI(),ACOS(-TAN(Cálculos!$P$18)*TAN(Cálculos!E302))))</f>
        <v>1.7374538016934808</v>
      </c>
      <c r="H302" s="6">
        <f t="shared" si="32"/>
        <v>13.273169324799511</v>
      </c>
      <c r="I302" s="80">
        <f>+(SIN((-6)*2*PI()/360)-SIN(Cálculos!$P$18)*SIN(E302))/(COS(Cálculos!$P$18)*COS(E302))</f>
        <v>-0.29647324957091314</v>
      </c>
      <c r="J302" s="80">
        <f t="shared" si="28"/>
        <v>-0.29647324957091314</v>
      </c>
      <c r="K302" s="7">
        <f t="shared" si="29"/>
        <v>14.29945345450782</v>
      </c>
      <c r="L302" s="6">
        <f>(24*60/PI()*D302*Cálculos!$P$20*(G302*SIN(E302)*SIN(Cálculos!$P$18)+COS(E302)*COS(Cálculos!$P$18)*SIN(G302)))*$K$1</f>
        <v>449.79930194691519</v>
      </c>
    </row>
    <row r="303" spans="1:12" x14ac:dyDescent="0.25">
      <c r="A303" s="1">
        <v>10</v>
      </c>
      <c r="B303" s="1">
        <v>27</v>
      </c>
      <c r="C303" s="1">
        <f t="shared" si="27"/>
        <v>300</v>
      </c>
      <c r="D303" s="15">
        <f t="shared" si="30"/>
        <v>1.01440949065455</v>
      </c>
      <c r="E303" s="15">
        <f t="shared" si="31"/>
        <v>-0.24184148656017906</v>
      </c>
      <c r="F303" s="15">
        <f>+(-TAN(Cálculos!$P$18)*TAN(Cálculos!E303))</f>
        <v>-0.17005990806024834</v>
      </c>
      <c r="G303" s="15">
        <f>IF(F303&gt;1,0,IF(F303&lt;-1,PI(),ACOS(-TAN(Cálculos!$P$18)*TAN(Cálculos!E303))))</f>
        <v>1.7416867892015899</v>
      </c>
      <c r="H303" s="6">
        <f t="shared" si="32"/>
        <v>13.305506967325679</v>
      </c>
      <c r="I303" s="80">
        <f>+(SIN((-6)*2*PI()/360)-SIN(Cálculos!$P$18)*SIN(E303))/(COS(Cálculos!$P$18)*COS(E303))</f>
        <v>-0.30082799686473799</v>
      </c>
      <c r="J303" s="80">
        <f t="shared" si="28"/>
        <v>-0.30082799686473799</v>
      </c>
      <c r="K303" s="7">
        <f t="shared" si="29"/>
        <v>14.334312175041642</v>
      </c>
      <c r="L303" s="6">
        <f>(24*60/PI()*D303*Cálculos!$P$20*(G303*SIN(E303)*SIN(Cálculos!$P$18)+COS(E303)*COS(Cálculos!$P$18)*SIN(G303)))*$K$1</f>
        <v>451.96078322298143</v>
      </c>
    </row>
    <row r="304" spans="1:12" x14ac:dyDescent="0.25">
      <c r="A304" s="1">
        <v>10</v>
      </c>
      <c r="B304" s="1">
        <v>28</v>
      </c>
      <c r="C304" s="1">
        <f t="shared" si="27"/>
        <v>301</v>
      </c>
      <c r="D304" s="15">
        <f t="shared" si="30"/>
        <v>1.0149183827297661</v>
      </c>
      <c r="E304" s="15">
        <f t="shared" si="31"/>
        <v>-0.24748328947463652</v>
      </c>
      <c r="F304" s="15">
        <f>+(-TAN(Cálculos!$P$18)*TAN(Cálculos!E304))</f>
        <v>-0.17419196534089376</v>
      </c>
      <c r="G304" s="15">
        <f>IF(F304&gt;1,0,IF(F304&lt;-1,PI(),ACOS(-TAN(Cálculos!$P$18)*TAN(Cálculos!E304))))</f>
        <v>1.7458814553813184</v>
      </c>
      <c r="H304" s="6">
        <f t="shared" si="32"/>
        <v>13.337551856467639</v>
      </c>
      <c r="I304" s="80">
        <f>+(SIN((-6)*2*PI()/360)-SIN(Cálculos!$P$18)*SIN(E304))/(COS(Cálculos!$P$18)*COS(E304))</f>
        <v>-0.30514437849433496</v>
      </c>
      <c r="J304" s="80">
        <f t="shared" si="28"/>
        <v>-0.30514437849433496</v>
      </c>
      <c r="K304" s="7">
        <f t="shared" si="29"/>
        <v>14.368913369416349</v>
      </c>
      <c r="L304" s="6">
        <f>(24*60/PI()*D304*Cálculos!$P$20*(G304*SIN(E304)*SIN(Cálculos!$P$18)+COS(E304)*COS(Cálculos!$P$18)*SIN(G304)))*$K$1</f>
        <v>454.08969318159501</v>
      </c>
    </row>
    <row r="305" spans="1:12" x14ac:dyDescent="0.25">
      <c r="A305" s="1">
        <v>10</v>
      </c>
      <c r="B305" s="1">
        <v>29</v>
      </c>
      <c r="C305" s="1">
        <f t="shared" si="27"/>
        <v>302</v>
      </c>
      <c r="D305" s="15">
        <f t="shared" si="30"/>
        <v>1.015422854166214</v>
      </c>
      <c r="E305" s="15">
        <f t="shared" si="31"/>
        <v>-0.25305175774929578</v>
      </c>
      <c r="F305" s="15">
        <f>+(-TAN(Cálculos!$P$18)*TAN(Cálculos!E305))</f>
        <v>-0.1782818791837199</v>
      </c>
      <c r="G305" s="15">
        <f>IF(F305&gt;1,0,IF(F305&lt;-1,PI(),ACOS(-TAN(Cálculos!$P$18)*TAN(Cálculos!E305))))</f>
        <v>1.7500364066707226</v>
      </c>
      <c r="H305" s="6">
        <f t="shared" si="32"/>
        <v>13.369293346196345</v>
      </c>
      <c r="I305" s="80">
        <f>+(SIN((-6)*2*PI()/360)-SIN(Cálculos!$P$18)*SIN(E305))/(COS(Cálculos!$P$18)*COS(E305))</f>
        <v>-0.30942082983703478</v>
      </c>
      <c r="J305" s="80">
        <f t="shared" si="28"/>
        <v>-0.30942082983703478</v>
      </c>
      <c r="K305" s="7">
        <f t="shared" si="29"/>
        <v>14.403244064435096</v>
      </c>
      <c r="L305" s="6">
        <f>(24*60/PI()*D305*Cálculos!$P$20*(G305*SIN(E305)*SIN(Cálculos!$P$18)+COS(E305)*COS(Cálculos!$P$18)*SIN(G305)))*$K$1</f>
        <v>456.18561737347937</v>
      </c>
    </row>
    <row r="306" spans="1:12" x14ac:dyDescent="0.25">
      <c r="A306" s="1">
        <v>10</v>
      </c>
      <c r="B306" s="1">
        <v>30</v>
      </c>
      <c r="C306" s="1">
        <f t="shared" si="27"/>
        <v>303</v>
      </c>
      <c r="D306" s="15">
        <f t="shared" si="30"/>
        <v>1.0159227554781203</v>
      </c>
      <c r="E306" s="15">
        <f t="shared" si="31"/>
        <v>-0.25854524132682943</v>
      </c>
      <c r="F306" s="15">
        <f>+(-TAN(Cálculos!$P$18)*TAN(Cálculos!E306))</f>
        <v>-0.18232827581412347</v>
      </c>
      <c r="G306" s="15">
        <f>IF(F306&gt;1,0,IF(F306&lt;-1,PI(),ACOS(-TAN(Cálculos!$P$18)*TAN(Cálculos!E306))))</f>
        <v>1.7541502289636539</v>
      </c>
      <c r="H306" s="6">
        <f t="shared" si="32"/>
        <v>13.400720633536585</v>
      </c>
      <c r="I306" s="80">
        <f>+(SIN((-6)*2*PI()/360)-SIN(Cálculos!$P$18)*SIN(E306))/(COS(Cálculos!$P$18)*COS(E306))</f>
        <v>-0.31365576947158724</v>
      </c>
      <c r="J306" s="80">
        <f t="shared" si="28"/>
        <v>-0.31365576947158724</v>
      </c>
      <c r="K306" s="7">
        <f t="shared" si="29"/>
        <v>14.437291051621557</v>
      </c>
      <c r="L306" s="6">
        <f>(24*60/PI()*D306*Cálculos!$P$20*(G306*SIN(E306)*SIN(Cálculos!$P$18)+COS(E306)*COS(Cálculos!$P$18)*SIN(G306)))*$K$1</f>
        <v>458.24815740337579</v>
      </c>
    </row>
    <row r="307" spans="1:12" x14ac:dyDescent="0.25">
      <c r="A307" s="1">
        <v>10</v>
      </c>
      <c r="B307" s="1">
        <v>31</v>
      </c>
      <c r="C307" s="1">
        <f t="shared" si="27"/>
        <v>304</v>
      </c>
      <c r="D307" s="15">
        <f t="shared" si="30"/>
        <v>1.0164179385339369</v>
      </c>
      <c r="E307" s="15">
        <f t="shared" si="31"/>
        <v>-0.26396211236949496</v>
      </c>
      <c r="F307" s="15">
        <f>+(-TAN(Cálculos!$P$18)*TAN(Cálculos!E307))</f>
        <v>-0.1863297692578296</v>
      </c>
      <c r="G307" s="15">
        <f>IF(F307&gt;1,0,IF(F307&lt;-1,PI(),ACOS(-TAN(Cálculos!$P$18)*TAN(Cálculos!E307))))</f>
        <v>1.7582214881386986</v>
      </c>
      <c r="H307" s="6">
        <f t="shared" si="32"/>
        <v>13.431822762607782</v>
      </c>
      <c r="I307" s="80">
        <f>+(SIN((-6)*2*PI()/360)-SIN(Cálculos!$P$18)*SIN(E307))/(COS(Cálculos!$P$18)*COS(E307))</f>
        <v>-0.31784759998414108</v>
      </c>
      <c r="J307" s="80">
        <f t="shared" si="28"/>
        <v>-0.31784759998414108</v>
      </c>
      <c r="K307" s="7">
        <f t="shared" si="29"/>
        <v>14.47104089162584</v>
      </c>
      <c r="L307" s="6">
        <f>(24*60/PI()*D307*Cálculos!$P$20*(G307*SIN(E307)*SIN(Cálculos!$P$18)+COS(E307)*COS(Cálculos!$P$18)*SIN(G307)))*$K$1</f>
        <v>460.27693062065907</v>
      </c>
    </row>
    <row r="308" spans="1:12" x14ac:dyDescent="0.25">
      <c r="A308" s="1">
        <v>11</v>
      </c>
      <c r="B308" s="1">
        <v>1</v>
      </c>
      <c r="C308" s="1">
        <f t="shared" si="27"/>
        <v>305</v>
      </c>
      <c r="D308" s="15">
        <f t="shared" si="30"/>
        <v>1.0169082566002379</v>
      </c>
      <c r="E308" s="15">
        <f t="shared" si="31"/>
        <v>-0.26930076574149608</v>
      </c>
      <c r="F308" s="15">
        <f>+(-TAN(Cálculos!$P$18)*TAN(Cálculos!E308))</f>
        <v>-0.19028496204209178</v>
      </c>
      <c r="G308" s="15">
        <f>IF(F308&gt;1,0,IF(F308&lt;-1,PI(),ACOS(-TAN(Cálculos!$P$18)*TAN(Cálculos!E308))))</f>
        <v>1.762248730677435</v>
      </c>
      <c r="H308" s="6">
        <f t="shared" si="32"/>
        <v>13.462588629347135</v>
      </c>
      <c r="I308" s="80">
        <f>+(SIN((-6)*2*PI()/360)-SIN(Cálculos!$P$18)*SIN(E308))/(COS(Cálculos!$P$18)*COS(E308))</f>
        <v>-0.32199470885565756</v>
      </c>
      <c r="J308" s="80">
        <f t="shared" si="28"/>
        <v>-0.32199470885565756</v>
      </c>
      <c r="K308" s="7">
        <f t="shared" si="29"/>
        <v>14.504479919508489</v>
      </c>
      <c r="L308" s="6">
        <f>(24*60/PI()*D308*Cálculos!$P$20*(G308*SIN(E308)*SIN(Cálculos!$P$18)+COS(E308)*COS(Cálculos!$P$18)*SIN(G308)))*$K$1</f>
        <v>462.27156979381033</v>
      </c>
    </row>
    <row r="309" spans="1:12" x14ac:dyDescent="0.25">
      <c r="A309" s="1">
        <v>11</v>
      </c>
      <c r="B309" s="1">
        <v>2</v>
      </c>
      <c r="C309" s="1">
        <f t="shared" si="27"/>
        <v>306</v>
      </c>
      <c r="D309" s="15">
        <f t="shared" si="30"/>
        <v>1.0173935643851983</v>
      </c>
      <c r="E309" s="15">
        <f t="shared" si="31"/>
        <v>-0.27455961948462182</v>
      </c>
      <c r="F309" s="15">
        <f>+(-TAN(Cálculos!$P$18)*TAN(Cálculos!E309))</f>
        <v>-0.19419244596844037</v>
      </c>
      <c r="G309" s="15">
        <f>IF(F309&gt;1,0,IF(F309&lt;-1,PI(),ACOS(-TAN(Cálculos!$P$18)*TAN(Cálculos!E309))))</f>
        <v>1.7662304843740009</v>
      </c>
      <c r="H309" s="6">
        <f t="shared" si="32"/>
        <v>13.493006986930313</v>
      </c>
      <c r="I309" s="80">
        <f>+(SIN((-6)*2*PI()/360)-SIN(Cálculos!$P$18)*SIN(E309))/(COS(Cálculos!$P$18)*COS(E309))</f>
        <v>-0.32609546943145234</v>
      </c>
      <c r="J309" s="80">
        <f t="shared" si="28"/>
        <v>-0.32609546943145234</v>
      </c>
      <c r="K309" s="7">
        <f t="shared" si="29"/>
        <v>14.537594250931718</v>
      </c>
      <c r="L309" s="6">
        <f>(24*60/PI()*D309*Cálculos!$P$20*(G309*SIN(E309)*SIN(Cálculos!$P$18)+COS(E309)*COS(Cálculos!$P$18)*SIN(G309)))*$K$1</f>
        <v>464.23172277007109</v>
      </c>
    </row>
    <row r="310" spans="1:12" x14ac:dyDescent="0.25">
      <c r="A310" s="1">
        <v>11</v>
      </c>
      <c r="B310" s="1">
        <v>3</v>
      </c>
      <c r="C310" s="1">
        <f t="shared" si="27"/>
        <v>307</v>
      </c>
      <c r="D310" s="15">
        <f t="shared" si="30"/>
        <v>1.0178737180816473</v>
      </c>
      <c r="E310" s="15">
        <f t="shared" si="31"/>
        <v>-0.27973711528701239</v>
      </c>
      <c r="F310" s="15">
        <f>+(-TAN(Cálculos!$P$18)*TAN(Cálculos!E310))</f>
        <v>-0.19805080295730865</v>
      </c>
      <c r="G310" s="15">
        <f>IF(F310&gt;1,0,IF(F310&lt;-1,PI(),ACOS(-TAN(Cálculos!$P$18)*TAN(Cálculos!E310))))</f>
        <v>1.7701652591377417</v>
      </c>
      <c r="H310" s="6">
        <f t="shared" si="32"/>
        <v>13.523066451903238</v>
      </c>
      <c r="I310" s="80">
        <f>+(SIN((-6)*2*PI()/360)-SIN(Cálculos!$P$18)*SIN(E310))/(COS(Cálculos!$P$18)*COS(E310))</f>
        <v>-0.33014824197331838</v>
      </c>
      <c r="J310" s="80">
        <f t="shared" si="28"/>
        <v>-0.33014824197331838</v>
      </c>
      <c r="K310" s="7">
        <f t="shared" si="29"/>
        <v>14.570369789285548</v>
      </c>
      <c r="L310" s="6">
        <f>(24*60/PI()*D310*Cálculos!$P$20*(G310*SIN(E310)*SIN(Cálculos!$P$18)+COS(E310)*COS(Cálculos!$P$18)*SIN(G310)))*$K$1</f>
        <v>466.15705212162146</v>
      </c>
    </row>
    <row r="311" spans="1:12" x14ac:dyDescent="0.25">
      <c r="A311" s="1">
        <v>11</v>
      </c>
      <c r="B311" s="1">
        <v>4</v>
      </c>
      <c r="C311" s="1">
        <f t="shared" si="27"/>
        <v>308</v>
      </c>
      <c r="D311" s="15">
        <f t="shared" si="30"/>
        <v>1.0183485754096824</v>
      </c>
      <c r="E311" s="15">
        <f t="shared" si="31"/>
        <v>-0.28483171894492171</v>
      </c>
      <c r="F311" s="15">
        <f>+(-TAN(Cálculos!$P$18)*TAN(Cálculos!E311))</f>
        <v>-0.20185860596467126</v>
      </c>
      <c r="G311" s="15">
        <f>IF(F311&gt;1,0,IF(F311&lt;-1,PI(),ACOS(-TAN(Cálculos!$P$18)*TAN(Cálculos!E311))))</f>
        <v>1.7740515478905126</v>
      </c>
      <c r="H311" s="6">
        <f t="shared" si="32"/>
        <v>13.552755511036962</v>
      </c>
      <c r="I311" s="80">
        <f>+(SIN((-6)*2*PI()/360)-SIN(Cálculos!$P$18)*SIN(E311))/(COS(Cálculos!$P$18)*COS(E311))</f>
        <v>-0.33415137479444545</v>
      </c>
      <c r="J311" s="80">
        <f t="shared" si="28"/>
        <v>-0.33415137479444545</v>
      </c>
      <c r="K311" s="7">
        <f t="shared" si="29"/>
        <v>14.60279223377459</v>
      </c>
      <c r="L311" s="6">
        <f>(24*60/PI()*D311*Cálculos!$P$20*(G311*SIN(E311)*SIN(Cálculos!$P$18)+COS(E311)*COS(Cálculos!$P$18)*SIN(G311)))*$K$1</f>
        <v>468.04723477965177</v>
      </c>
    </row>
    <row r="312" spans="1:12" x14ac:dyDescent="0.25">
      <c r="A312" s="1">
        <v>11</v>
      </c>
      <c r="B312" s="1">
        <v>5</v>
      </c>
      <c r="C312" s="1">
        <f t="shared" si="27"/>
        <v>309</v>
      </c>
      <c r="D312" s="15">
        <f t="shared" si="30"/>
        <v>1.018817995658829</v>
      </c>
      <c r="E312" s="15">
        <f t="shared" si="31"/>
        <v>-0.2898419208173359</v>
      </c>
      <c r="F312" s="15">
        <f>+(-TAN(Cálculos!$P$18)*TAN(Cálculos!E312))</f>
        <v>-0.20561441997059829</v>
      </c>
      <c r="G312" s="15">
        <f>IF(F312&gt;1,0,IF(F312&lt;-1,PI(),ACOS(-TAN(Cálculos!$P$18)*TAN(Cálculos!E312))))</f>
        <v>1.777887827559951</v>
      </c>
      <c r="H312" s="6">
        <f t="shared" si="32"/>
        <v>13.582062528915717</v>
      </c>
      <c r="I312" s="80">
        <f>+(SIN((-6)*2*PI()/360)-SIN(Cálculos!$P$18)*SIN(E312))/(COS(Cálculos!$P$18)*COS(E312))</f>
        <v>-0.33810320547709044</v>
      </c>
      <c r="J312" s="80">
        <f t="shared" si="28"/>
        <v>-0.33810320547709044</v>
      </c>
      <c r="K312" s="7">
        <f t="shared" si="29"/>
        <v>14.63484708848919</v>
      </c>
      <c r="L312" s="6">
        <f>(24*60/PI()*D312*Cálculos!$P$20*(G312*SIN(E312)*SIN(Cálculos!$P$18)+COS(E312)*COS(Cálculos!$P$18)*SIN(G312)))*$K$1</f>
        <v>469.90196165769987</v>
      </c>
    </row>
    <row r="313" spans="1:12" x14ac:dyDescent="0.25">
      <c r="A313" s="1">
        <v>11</v>
      </c>
      <c r="B313" s="1">
        <v>6</v>
      </c>
      <c r="C313" s="1">
        <f t="shared" si="27"/>
        <v>310</v>
      </c>
      <c r="D313" s="15">
        <f t="shared" si="30"/>
        <v>1.0192818397297361</v>
      </c>
      <c r="E313" s="15">
        <f t="shared" si="31"/>
        <v>-0.29476623627331078</v>
      </c>
      <c r="F313" s="15">
        <f>+(-TAN(Cálculos!$P$18)*TAN(Cálculos!E313))</f>
        <v>-0.20931680303939715</v>
      </c>
      <c r="G313" s="15">
        <f>IF(F313&gt;1,0,IF(F313&lt;-1,PI(),ACOS(-TAN(Cálculos!$P$18)*TAN(Cálculos!E313))))</f>
        <v>1.7816725601697709</v>
      </c>
      <c r="H313" s="6">
        <f t="shared" si="32"/>
        <v>13.610975756266148</v>
      </c>
      <c r="I313" s="80">
        <f>+(SIN((-6)*2*PI()/360)-SIN(Cálculos!$P$18)*SIN(E313))/(COS(Cálculos!$P$18)*COS(E313))</f>
        <v>-0.34200206217267021</v>
      </c>
      <c r="J313" s="80">
        <f t="shared" si="28"/>
        <v>-0.34200206217267021</v>
      </c>
      <c r="K313" s="7">
        <f t="shared" si="29"/>
        <v>14.666519672482249</v>
      </c>
      <c r="L313" s="6">
        <f>(24*60/PI()*D313*Cálculos!$P$20*(G313*SIN(E313)*SIN(Cálculos!$P$18)+COS(E313)*COS(Cálculos!$P$18)*SIN(G313)))*$K$1</f>
        <v>471.72093726563156</v>
      </c>
    </row>
    <row r="314" spans="1:12" x14ac:dyDescent="0.25">
      <c r="A314" s="1">
        <v>11</v>
      </c>
      <c r="B314" s="1">
        <v>7</v>
      </c>
      <c r="C314" s="1">
        <f t="shared" si="27"/>
        <v>311</v>
      </c>
      <c r="D314" s="15">
        <f t="shared" si="30"/>
        <v>1.0197399701753953</v>
      </c>
      <c r="E314" s="15">
        <f t="shared" si="31"/>
        <v>-0.29960320613190167</v>
      </c>
      <c r="F314" s="15">
        <f>+(-TAN(Cálculos!$P$18)*TAN(Cálculos!E314))</f>
        <v>-0.21296430745077574</v>
      </c>
      <c r="G314" s="15">
        <f>IF(F314&gt;1,0,IF(F314&lt;-1,PI(),ACOS(-TAN(Cálculos!$P$18)*TAN(Cálculos!E314))))</f>
        <v>1.7854041940278393</v>
      </c>
      <c r="H314" s="6">
        <f t="shared" si="32"/>
        <v>13.639483339033537</v>
      </c>
      <c r="I314" s="80">
        <f>+(SIN((-6)*2*PI()/360)-SIN(Cálculos!$P$18)*SIN(E314))/(COS(Cálculos!$P$18)*COS(E314))</f>
        <v>-0.34584626498367416</v>
      </c>
      <c r="J314" s="80">
        <f t="shared" si="28"/>
        <v>-0.34584626498367416</v>
      </c>
      <c r="K314" s="7">
        <f t="shared" si="29"/>
        <v>14.697795130870276</v>
      </c>
      <c r="L314" s="6">
        <f>(24*60/PI()*D314*Cálculos!$P$20*(G314*SIN(E314)*SIN(Cálculos!$P$18)+COS(E314)*COS(Cálculos!$P$18)*SIN(G314)))*$K$1</f>
        <v>473.50387931565029</v>
      </c>
    </row>
    <row r="315" spans="1:12" x14ac:dyDescent="0.25">
      <c r="A315" s="1">
        <v>11</v>
      </c>
      <c r="B315" s="1">
        <v>8</v>
      </c>
      <c r="C315" s="1">
        <f t="shared" si="27"/>
        <v>312</v>
      </c>
      <c r="D315" s="15">
        <f t="shared" si="30"/>
        <v>1.020192251241868</v>
      </c>
      <c r="E315" s="15">
        <f t="shared" si="31"/>
        <v>-0.30435139709454895</v>
      </c>
      <c r="F315" s="15">
        <f>+(-TAN(Cálculos!$P$18)*TAN(Cálculos!E315))</f>
        <v>-0.21655548090119708</v>
      </c>
      <c r="G315" s="15">
        <f>IF(F315&gt;1,0,IF(F315&lt;-1,PI(),ACOS(-TAN(Cálculos!$P$18)*TAN(Cálculos!E315))))</f>
        <v>1.7890811650124732</v>
      </c>
      <c r="H315" s="6">
        <f t="shared" si="32"/>
        <v>13.667573328208416</v>
      </c>
      <c r="I315" s="80">
        <f>+(SIN((-6)*2*PI()/360)-SIN(Cálculos!$P$18)*SIN(E315))/(COS(Cálculos!$P$18)*COS(E315))</f>
        <v>-0.34963412742648037</v>
      </c>
      <c r="J315" s="80">
        <f t="shared" si="28"/>
        <v>-0.34963412742648037</v>
      </c>
      <c r="K315" s="7">
        <f t="shared" si="29"/>
        <v>14.728658446974263</v>
      </c>
      <c r="L315" s="6">
        <f>(24*60/PI()*D315*Cálculos!$P$20*(G315*SIN(E315)*SIN(Cálculos!$P$18)+COS(E315)*COS(Cálculos!$P$18)*SIN(G315)))*$K$1</f>
        <v>475.25051832170362</v>
      </c>
    </row>
    <row r="316" spans="1:12" x14ac:dyDescent="0.25">
      <c r="A316" s="1">
        <v>11</v>
      </c>
      <c r="B316" s="1">
        <v>9</v>
      </c>
      <c r="C316" s="1">
        <f t="shared" si="27"/>
        <v>313</v>
      </c>
      <c r="D316" s="15">
        <f t="shared" si="30"/>
        <v>1.020638548908513</v>
      </c>
      <c r="E316" s="15">
        <f t="shared" si="31"/>
        <v>-0.30900940216979578</v>
      </c>
      <c r="F316" s="15">
        <f>+(-TAN(Cálculos!$P$18)*TAN(Cálculos!E316))</f>
        <v>-0.22008886777433767</v>
      </c>
      <c r="G316" s="15">
        <f>IF(F316&gt;1,0,IF(F316&lt;-1,PI(),ACOS(-TAN(Cálculos!$P$18)*TAN(Cálculos!E316))))</f>
        <v>1.792701897957053</v>
      </c>
      <c r="H316" s="6">
        <f t="shared" si="32"/>
        <v>13.695233690404201</v>
      </c>
      <c r="I316" s="80">
        <f>+(SIN((-6)*2*PI()/360)-SIN(Cálculos!$P$18)*SIN(E316))/(COS(Cálculos!$P$18)*COS(E316))</f>
        <v>-0.35336395797385128</v>
      </c>
      <c r="J316" s="80">
        <f t="shared" si="28"/>
        <v>-0.35336395797385128</v>
      </c>
      <c r="K316" s="7">
        <f t="shared" si="29"/>
        <v>14.759094455512489</v>
      </c>
      <c r="L316" s="6">
        <f>(24*60/PI()*D316*Cálculos!$P$20*(G316*SIN(E316)*SIN(Cálculos!$P$18)+COS(E316)*COS(Cálculos!$P$18)*SIN(G316)))*$K$1</f>
        <v>476.96059719365473</v>
      </c>
    </row>
    <row r="317" spans="1:12" x14ac:dyDescent="0.25">
      <c r="A317" s="1">
        <v>11</v>
      </c>
      <c r="B317" s="1">
        <v>10</v>
      </c>
      <c r="C317" s="1">
        <f t="shared" si="27"/>
        <v>314</v>
      </c>
      <c r="D317" s="15">
        <f t="shared" si="30"/>
        <v>1.0210787309277003</v>
      </c>
      <c r="E317" s="15">
        <f t="shared" si="31"/>
        <v>-0.31357584109021086</v>
      </c>
      <c r="F317" s="15">
        <f>+(-TAN(Cálculos!$P$18)*TAN(Cálculos!E317))</f>
        <v>-0.22356301047928376</v>
      </c>
      <c r="G317" s="15">
        <f>IF(F317&gt;1,0,IF(F317&lt;-1,PI(),ACOS(-TAN(Cálculos!$P$18)*TAN(Cálculos!E317))))</f>
        <v>1.7962648081326877</v>
      </c>
      <c r="H317" s="6">
        <f t="shared" si="32"/>
        <v>13.722452319183949</v>
      </c>
      <c r="I317" s="80">
        <f>+(SIN((-6)*2*PI()/360)-SIN(Cálculos!$P$18)*SIN(E317))/(COS(Cálculos!$P$18)*COS(E317))</f>
        <v>-0.35703406167556434</v>
      </c>
      <c r="J317" s="80">
        <f t="shared" si="28"/>
        <v>-0.35703406167556434</v>
      </c>
      <c r="K317" s="7">
        <f t="shared" si="29"/>
        <v>14.789087856853778</v>
      </c>
      <c r="L317" s="6">
        <f>(24*60/PI()*D317*Cálculos!$P$20*(G317*SIN(E317)*SIN(Cálculos!$P$18)+COS(E317)*COS(Cálculos!$P$18)*SIN(G317)))*$K$1</f>
        <v>478.6338708275598</v>
      </c>
    </row>
    <row r="318" spans="1:12" x14ac:dyDescent="0.25">
      <c r="A318" s="1">
        <v>11</v>
      </c>
      <c r="B318" s="1">
        <v>11</v>
      </c>
      <c r="C318" s="1">
        <f t="shared" si="27"/>
        <v>315</v>
      </c>
      <c r="D318" s="15">
        <f t="shared" si="30"/>
        <v>1.0215126668639976</v>
      </c>
      <c r="E318" s="15">
        <f t="shared" si="31"/>
        <v>-0.31804936072138967</v>
      </c>
      <c r="F318" s="15">
        <f>+(-TAN(Cálculos!$P$18)*TAN(Cálculos!E318))</f>
        <v>-0.22697645085481663</v>
      </c>
      <c r="G318" s="15">
        <f>IF(F318&gt;1,0,IF(F318&lt;-1,PI(),ACOS(-TAN(Cálculos!$P$18)*TAN(Cálculos!E318))))</f>
        <v>1.7997683028282618</v>
      </c>
      <c r="H318" s="6">
        <f t="shared" si="32"/>
        <v>13.749217047130996</v>
      </c>
      <c r="I318" s="80">
        <f>+(SIN((-6)*2*PI()/360)-SIN(Cálculos!$P$18)*SIN(E318))/(COS(Cálculos!$P$18)*COS(E318))</f>
        <v>-0.36064274185528877</v>
      </c>
      <c r="J318" s="80">
        <f t="shared" si="28"/>
        <v>-0.36064274185528877</v>
      </c>
      <c r="K318" s="7">
        <f t="shared" si="29"/>
        <v>14.818623232335632</v>
      </c>
      <c r="L318" s="6">
        <f>(24*60/PI()*D318*Cálculos!$P$20*(G318*SIN(E318)*SIN(Cálculos!$P$18)+COS(E318)*COS(Cálculos!$P$18)*SIN(G318)))*$K$1</f>
        <v>480.27010569337693</v>
      </c>
    </row>
    <row r="319" spans="1:12" x14ac:dyDescent="0.25">
      <c r="A319" s="1">
        <v>11</v>
      </c>
      <c r="B319" s="1">
        <v>12</v>
      </c>
      <c r="C319" s="1">
        <f t="shared" si="27"/>
        <v>316</v>
      </c>
      <c r="D319" s="15">
        <f t="shared" si="30"/>
        <v>1.0219402281328214</v>
      </c>
      <c r="E319" s="15">
        <f t="shared" si="31"/>
        <v>-0.32242863546291967</v>
      </c>
      <c r="F319" s="15">
        <f>+(-TAN(Cálculos!$P$18)*TAN(Cálculos!E319))</f>
        <v>-0.23032773163785591</v>
      </c>
      <c r="G319" s="15">
        <f>IF(F319&gt;1,0,IF(F319&lt;-1,PI(),ACOS(-TAN(Cálculos!$P$18)*TAN(Cálculos!E319))))</f>
        <v>1.8032107830267976</v>
      </c>
      <c r="H319" s="6">
        <f t="shared" si="32"/>
        <v>13.775515658655456</v>
      </c>
      <c r="I319" s="80">
        <f>+(SIN((-6)*2*PI()/360)-SIN(Cálculos!$P$18)*SIN(E319))/(COS(Cálculos!$P$18)*COS(E319))</f>
        <v>-0.36418830188149304</v>
      </c>
      <c r="J319" s="80">
        <f t="shared" si="28"/>
        <v>-0.36418830188149304</v>
      </c>
      <c r="K319" s="7">
        <f t="shared" si="29"/>
        <v>14.847685060647381</v>
      </c>
      <c r="L319" s="6">
        <f>(24*60/PI()*D319*Cálculos!$P$20*(G319*SIN(E319)*SIN(Cálculos!$P$18)+COS(E319)*COS(Cálculos!$P$18)*SIN(G319)))*$K$1</f>
        <v>481.86907942140078</v>
      </c>
    </row>
    <row r="320" spans="1:12" x14ac:dyDescent="0.25">
      <c r="A320" s="1">
        <v>11</v>
      </c>
      <c r="B320" s="1">
        <v>13</v>
      </c>
      <c r="C320" s="1">
        <f t="shared" si="27"/>
        <v>317</v>
      </c>
      <c r="D320" s="15">
        <f t="shared" si="30"/>
        <v>1.0223612880385406</v>
      </c>
      <c r="E320" s="15">
        <f t="shared" si="31"/>
        <v>-0.32671236764118211</v>
      </c>
      <c r="F320" s="15">
        <f>+(-TAN(Cálculos!$P$18)*TAN(Cálculos!E320))</f>
        <v>-0.23361539799382353</v>
      </c>
      <c r="G320" s="15">
        <f>IF(F320&gt;1,0,IF(F320&lt;-1,PI(),ACOS(-TAN(Cálculos!$P$18)*TAN(Cálculos!E320))))</f>
        <v>1.8065906451766185</v>
      </c>
      <c r="H320" s="6">
        <f t="shared" si="32"/>
        <v>13.80133590352489</v>
      </c>
      <c r="I320" s="80">
        <f>+(SIN((-6)*2*PI()/360)-SIN(Cálculos!$P$18)*SIN(E320))/(COS(Cálculos!$P$18)*COS(E320))</f>
        <v>-0.36766904700980035</v>
      </c>
      <c r="J320" s="80">
        <f t="shared" si="28"/>
        <v>-0.36766904700980035</v>
      </c>
      <c r="K320" s="7">
        <f t="shared" si="29"/>
        <v>14.876257735273631</v>
      </c>
      <c r="L320" s="6">
        <f>(24*60/PI()*D320*Cálculos!$P$20*(G320*SIN(E320)*SIN(Cálculos!$P$18)+COS(E320)*COS(Cálculos!$P$18)*SIN(G320)))*$K$1</f>
        <v>483.43058038868605</v>
      </c>
    </row>
    <row r="321" spans="1:12" x14ac:dyDescent="0.25">
      <c r="A321" s="1">
        <v>11</v>
      </c>
      <c r="B321" s="1">
        <v>14</v>
      </c>
      <c r="C321" s="1">
        <f t="shared" si="27"/>
        <v>318</v>
      </c>
      <c r="D321" s="15">
        <f t="shared" si="30"/>
        <v>1.0227757218120181</v>
      </c>
      <c r="E321" s="15">
        <f t="shared" si="31"/>
        <v>-0.33089928789388184</v>
      </c>
      <c r="F321" s="15">
        <f>+(-TAN(Cálculos!$P$18)*TAN(Cálculos!E321))</f>
        <v>-0.23683799910640482</v>
      </c>
      <c r="G321" s="15">
        <f>IF(F321&gt;1,0,IF(F321&lt;-1,PI(),ACOS(-TAN(Cálculos!$P$18)*TAN(Cálculos!E321))))</f>
        <v>1.8099062830553496</v>
      </c>
      <c r="H321" s="6">
        <f t="shared" si="32"/>
        <v>13.826665511104222</v>
      </c>
      <c r="I321" s="80">
        <f>+(SIN((-6)*2*PI()/360)-SIN(Cálculos!$P$18)*SIN(E321))/(COS(Cálculos!$P$18)*COS(E321))</f>
        <v>-0.37108328629387544</v>
      </c>
      <c r="J321" s="80">
        <f t="shared" si="28"/>
        <v>-0.37108328629387544</v>
      </c>
      <c r="K321" s="7">
        <f t="shared" si="29"/>
        <v>14.904325582988529</v>
      </c>
      <c r="L321" s="6">
        <f>(24*60/PI()*D321*Cálculos!$P$20*(G321*SIN(E321)*SIN(Cálculos!$P$18)+COS(E321)*COS(Cálculos!$P$18)*SIN(G321)))*$K$1</f>
        <v>484.95440730668105</v>
      </c>
    </row>
    <row r="322" spans="1:12" x14ac:dyDescent="0.25">
      <c r="A322" s="1">
        <v>11</v>
      </c>
      <c r="B322" s="1">
        <v>15</v>
      </c>
      <c r="C322" s="1">
        <f t="shared" si="27"/>
        <v>319</v>
      </c>
      <c r="D322" s="15">
        <f t="shared" si="30"/>
        <v>1.0231834066475822</v>
      </c>
      <c r="E322" s="15">
        <f t="shared" si="31"/>
        <v>-0.33498815554618733</v>
      </c>
      <c r="F322" s="15">
        <f>+(-TAN(Cálculos!$P$18)*TAN(Cálculos!E322))</f>
        <v>-0.23999408982387357</v>
      </c>
      <c r="G322" s="15">
        <f>IF(F322&gt;1,0,IF(F322&lt;-1,PI(),ACOS(-TAN(Cálculos!$P$18)*TAN(Cálculos!E322))))</f>
        <v>1.8131560897243215</v>
      </c>
      <c r="H322" s="6">
        <f t="shared" si="32"/>
        <v>13.851492205286299</v>
      </c>
      <c r="I322" s="80">
        <f>+(SIN((-6)*2*PI()/360)-SIN(Cálculos!$P$18)*SIN(E322))/(COS(Cálculos!$P$18)*COS(E322))</f>
        <v>-0.37442933456155142</v>
      </c>
      <c r="J322" s="80">
        <f t="shared" si="28"/>
        <v>-0.37442933456155142</v>
      </c>
      <c r="K322" s="7">
        <f t="shared" si="29"/>
        <v>14.931872883385816</v>
      </c>
      <c r="L322" s="6">
        <f>(24*60/PI()*D322*Cálculos!$P$20*(G322*SIN(E322)*SIN(Cálculos!$P$18)+COS(E322)*COS(Cálculos!$P$18)*SIN(G322)))*$K$1</f>
        <v>486.44036881125845</v>
      </c>
    </row>
    <row r="323" spans="1:12" x14ac:dyDescent="0.25">
      <c r="A323" s="1">
        <v>11</v>
      </c>
      <c r="B323" s="1">
        <v>16</v>
      </c>
      <c r="C323" s="1">
        <f t="shared" si="27"/>
        <v>320</v>
      </c>
      <c r="D323" s="15">
        <f t="shared" si="30"/>
        <v>1.0235842217394178</v>
      </c>
      <c r="E323" s="15">
        <f t="shared" si="31"/>
        <v>-0.33897775897836779</v>
      </c>
      <c r="F323" s="15">
        <f>+(-TAN(Cálculos!$P$18)*TAN(Cálculos!E323))</f>
        <v>-0.24308223235884432</v>
      </c>
      <c r="G323" s="15">
        <f>IF(F323&gt;1,0,IF(F323&lt;-1,PI(),ACOS(-TAN(Cálculos!$P$18)*TAN(Cálculos!E323))))</f>
        <v>1.8163384595704446</v>
      </c>
      <c r="H323" s="6">
        <f t="shared" si="32"/>
        <v>13.875803720090637</v>
      </c>
      <c r="I323" s="80">
        <f>+(SIN((-6)*2*PI()/360)-SIN(Cálculos!$P$18)*SIN(E323))/(COS(Cálculos!$P$18)*COS(E323))</f>
        <v>-0.37770551445255623</v>
      </c>
      <c r="J323" s="80">
        <f t="shared" si="28"/>
        <v>-0.37770551445255623</v>
      </c>
      <c r="K323" s="7">
        <f t="shared" si="29"/>
        <v>14.958883889424293</v>
      </c>
      <c r="L323" s="6">
        <f>(24*60/PI()*D323*Cálculos!$P$20*(G323*SIN(E323)*SIN(Cálculos!$P$18)+COS(E323)*COS(Cálculos!$P$18)*SIN(G323)))*$K$1</f>
        <v>487.88828305627419</v>
      </c>
    </row>
    <row r="324" spans="1:12" x14ac:dyDescent="0.25">
      <c r="A324" s="1">
        <v>11</v>
      </c>
      <c r="B324" s="1">
        <v>17</v>
      </c>
      <c r="C324" s="1">
        <f t="shared" si="27"/>
        <v>321</v>
      </c>
      <c r="D324" s="15">
        <f t="shared" si="30"/>
        <v>1.0239780483173626</v>
      </c>
      <c r="E324" s="15">
        <f t="shared" si="31"/>
        <v>-0.34286691598482394</v>
      </c>
      <c r="F324" s="15">
        <f>+(-TAN(Cálculos!$P$18)*TAN(Cálculos!E324))</f>
        <v>-0.24610099803802218</v>
      </c>
      <c r="G324" s="15">
        <f>IF(F324&gt;1,0,IF(F324&lt;-1,PI(),ACOS(-TAN(Cálculos!$P$18)*TAN(Cálculos!E324))))</f>
        <v>1.8194517904321328</v>
      </c>
      <c r="H324" s="6">
        <f t="shared" si="32"/>
        <v>13.899587815904313</v>
      </c>
      <c r="I324" s="80">
        <f>+(SIN((-6)*2*PI()/360)-SIN(Cálculos!$P$18)*SIN(E324))/(COS(Cálculos!$P$18)*COS(E324))</f>
        <v>-0.3809101585138398</v>
      </c>
      <c r="J324" s="80">
        <f t="shared" si="28"/>
        <v>-0.3809101585138398</v>
      </c>
      <c r="K324" s="7">
        <f t="shared" si="29"/>
        <v>14.985342848962176</v>
      </c>
      <c r="L324" s="6">
        <f>(24*60/PI()*D324*Cálculos!$P$20*(G324*SIN(E324)*SIN(Cálculos!$P$18)+COS(E324)*COS(Cálculos!$P$18)*SIN(G324)))*$K$1</f>
        <v>489.29797731174034</v>
      </c>
    </row>
    <row r="325" spans="1:12" x14ac:dyDescent="0.25">
      <c r="A325" s="1">
        <v>11</v>
      </c>
      <c r="B325" s="1">
        <v>18</v>
      </c>
      <c r="C325" s="1">
        <f t="shared" ref="C325:C368" si="33">IF(A325&gt;=3,DATE(,A325,B325)-1,DATE(,A325,B325))</f>
        <v>322</v>
      </c>
      <c r="D325" s="15">
        <f t="shared" si="30"/>
        <v>1.0243647696821025</v>
      </c>
      <c r="E325" s="15">
        <f t="shared" si="31"/>
        <v>-0.3466544741243997</v>
      </c>
      <c r="F325" s="15">
        <f>+(-TAN(Cálculos!$P$18)*TAN(Cálculos!E325))</f>
        <v>-0.24904896909820937</v>
      </c>
      <c r="G325" s="15">
        <f>IF(F325&gt;1,0,IF(F325&lt;-1,PI(),ACOS(-TAN(Cálculos!$P$18)*TAN(Cálculos!E325))))</f>
        <v>1.8224944858053294</v>
      </c>
      <c r="H325" s="6">
        <f t="shared" si="32"/>
        <v>13.922832296334731</v>
      </c>
      <c r="I325" s="80">
        <f>+(SIN((-6)*2*PI()/360)-SIN(Cálculos!$P$18)*SIN(E325))/(COS(Cálculos!$P$18)*COS(E325))</f>
        <v>-0.38404161134814341</v>
      </c>
      <c r="J325" s="80">
        <f t="shared" ref="J325:J368" si="34">IF(I325&gt;1,1,IF(I325&lt;-1,-1,I325))</f>
        <v>-0.38404161134814341</v>
      </c>
      <c r="K325" s="7">
        <f t="shared" ref="K325:K368" si="35">2/15*ACOS(J325)*360/(2*PI())</f>
        <v>15.011234027248058</v>
      </c>
      <c r="L325" s="6">
        <f>(24*60/PI()*D325*Cálculos!$P$20*(G325*SIN(E325)*SIN(Cálculos!$P$18)+COS(E325)*COS(Cálculos!$P$18)*SIN(G325)))*$K$1</f>
        <v>490.66928756764338</v>
      </c>
    </row>
    <row r="326" spans="1:12" x14ac:dyDescent="0.25">
      <c r="A326" s="1">
        <v>11</v>
      </c>
      <c r="B326" s="1">
        <v>19</v>
      </c>
      <c r="C326" s="1">
        <f t="shared" si="33"/>
        <v>323</v>
      </c>
      <c r="D326" s="15">
        <f t="shared" si="30"/>
        <v>1.0247442712397508</v>
      </c>
      <c r="E326" s="15">
        <f t="shared" si="31"/>
        <v>-0.35033931106187588</v>
      </c>
      <c r="F326" s="15">
        <f>+(-TAN(Cálculos!$P$18)*TAN(Cálculos!E326))</f>
        <v>-0.2519247405245415</v>
      </c>
      <c r="G326" s="15">
        <f>IF(F326&gt;1,0,IF(F326&lt;-1,PI(),ACOS(-TAN(Cálculos!$P$18)*TAN(Cálculos!E326))))</f>
        <v>1.8254649571251758</v>
      </c>
      <c r="H326" s="6">
        <f t="shared" si="32"/>
        <v>13.945525025640311</v>
      </c>
      <c r="I326" s="80">
        <f>+(SIN((-6)*2*PI()/360)-SIN(Cálculos!$P$18)*SIN(E326))/(COS(Cálculos!$P$18)*COS(E326))</f>
        <v>-0.38709823181110709</v>
      </c>
      <c r="J326" s="80">
        <f t="shared" si="34"/>
        <v>-0.38709823181110709</v>
      </c>
      <c r="K326" s="7">
        <f t="shared" si="35"/>
        <v>15.036541730329654</v>
      </c>
      <c r="L326" s="6">
        <f>(24*60/PI()*D326*Cálculos!$P$20*(G326*SIN(E326)*SIN(Cálculos!$P$18)+COS(E326)*COS(Cálculos!$P$18)*SIN(G326)))*$K$1</f>
        <v>492.00205814437669</v>
      </c>
    </row>
    <row r="327" spans="1:12" x14ac:dyDescent="0.25">
      <c r="A327" s="1">
        <v>11</v>
      </c>
      <c r="B327" s="1">
        <v>20</v>
      </c>
      <c r="C327" s="1">
        <f t="shared" si="33"/>
        <v>324</v>
      </c>
      <c r="D327" s="15">
        <f t="shared" si="30"/>
        <v>1.0251164405358055</v>
      </c>
      <c r="E327" s="15">
        <f t="shared" si="31"/>
        <v>-0.35392033490054309</v>
      </c>
      <c r="F327" s="15">
        <f>+(-TAN(Cálculos!$P$18)*TAN(Cálculos!E327))</f>
        <v>-0.2547269219266351</v>
      </c>
      <c r="G327" s="15">
        <f>IF(F327&gt;1,0,IF(F327&lt;-1,PI(),ACOS(-TAN(Cálculos!$P$18)*TAN(Cálculos!E327))))</f>
        <v>1.8283616261183364</v>
      </c>
      <c r="H327" s="6">
        <f t="shared" si="32"/>
        <v>13.967653946700915</v>
      </c>
      <c r="I327" s="80">
        <f>+(SIN((-6)*2*PI()/360)-SIN(Cálculos!$P$18)*SIN(E327))/(COS(Cálculos!$P$18)*COS(E327))</f>
        <v>-0.39007839525186833</v>
      </c>
      <c r="J327" s="80">
        <f t="shared" si="34"/>
        <v>-0.39007839525186833</v>
      </c>
      <c r="K327" s="7">
        <f t="shared" si="35"/>
        <v>15.061250329335113</v>
      </c>
      <c r="L327" s="6">
        <f>(24*60/PI()*D327*Cálculos!$P$20*(G327*SIN(E327)*SIN(Cálculos!$P$18)+COS(E327)*COS(Cálculos!$P$18)*SIN(G327)))*$K$1</f>
        <v>493.29614131070485</v>
      </c>
    </row>
    <row r="328" spans="1:12" x14ac:dyDescent="0.25">
      <c r="A328" s="1">
        <v>11</v>
      </c>
      <c r="B328" s="1">
        <v>21</v>
      </c>
      <c r="C328" s="1">
        <f t="shared" si="33"/>
        <v>325</v>
      </c>
      <c r="D328" s="15">
        <f t="shared" si="30"/>
        <v>1.0254811672884725</v>
      </c>
      <c r="E328" s="15">
        <f t="shared" si="31"/>
        <v>-0.35739648450575284</v>
      </c>
      <c r="F328" s="15">
        <f>+(-TAN(Cálculos!$P$18)*TAN(Cálculos!E328))</f>
        <v>-0.25745413944804396</v>
      </c>
      <c r="G328" s="15">
        <f>IF(F328&gt;1,0,IF(F328&lt;-1,PI(),ACOS(-TAN(Cálculos!$P$18)*TAN(Cálculos!E328))))</f>
        <v>1.8311829272204636</v>
      </c>
      <c r="H328" s="6">
        <f t="shared" si="32"/>
        <v>13.989207099485915</v>
      </c>
      <c r="I328" s="80">
        <f>+(SIN((-6)*2*PI()/360)-SIN(Cálculos!$P$18)*SIN(E328))/(COS(Cálculos!$P$18)*COS(E328))</f>
        <v>-0.39298049579176608</v>
      </c>
      <c r="J328" s="80">
        <f t="shared" si="34"/>
        <v>-0.39298049579176608</v>
      </c>
      <c r="K328" s="7">
        <f t="shared" si="35"/>
        <v>15.085344285575198</v>
      </c>
      <c r="L328" s="6">
        <f>(24*60/PI()*D328*Cálculos!$P$20*(G328*SIN(E328)*SIN(Cálculos!$P$18)+COS(E328)*COS(Cálculos!$P$18)*SIN(G328)))*$K$1</f>
        <v>494.55139691010163</v>
      </c>
    </row>
    <row r="329" spans="1:12" x14ac:dyDescent="0.25">
      <c r="A329" s="1">
        <v>11</v>
      </c>
      <c r="B329" s="1">
        <v>22</v>
      </c>
      <c r="C329" s="1">
        <f t="shared" si="33"/>
        <v>326</v>
      </c>
      <c r="D329" s="15">
        <f t="shared" si="30"/>
        <v>1.0258383434213432</v>
      </c>
      <c r="E329" s="15">
        <f t="shared" si="31"/>
        <v>-0.36076672981935554</v>
      </c>
      <c r="F329" s="15">
        <f>+(-TAN(Cálculos!$P$18)*TAN(Cálculos!E329))</f>
        <v>-0.26010503770416071</v>
      </c>
      <c r="G329" s="15">
        <f>IF(F329&gt;1,0,IF(F329&lt;-1,PI(),ACOS(-TAN(Cálculos!$P$18)*TAN(Cálculos!E329))))</f>
        <v>1.8339273100527731</v>
      </c>
      <c r="H329" s="6">
        <f t="shared" si="32"/>
        <v>14.010172639973849</v>
      </c>
      <c r="I329" s="80">
        <f>+(SIN((-6)*2*PI()/360)-SIN(Cálculos!$P$18)*SIN(E329))/(COS(Cálculos!$P$18)*COS(E329))</f>
        <v>-0.3958029486354564</v>
      </c>
      <c r="J329" s="80">
        <f t="shared" si="34"/>
        <v>-0.3958029486354564</v>
      </c>
      <c r="K329" s="7">
        <f t="shared" si="35"/>
        <v>15.108808176407825</v>
      </c>
      <c r="L329" s="6">
        <f>(24*60/PI()*D329*Cálculos!$P$20*(G329*SIN(E329)*SIN(Cálculos!$P$18)+COS(E329)*COS(Cálculos!$P$18)*SIN(G329)))*$K$1</f>
        <v>495.76769199625176</v>
      </c>
    </row>
    <row r="330" spans="1:12" x14ac:dyDescent="0.25">
      <c r="A330" s="1">
        <v>11</v>
      </c>
      <c r="B330" s="1">
        <v>23</v>
      </c>
      <c r="C330" s="1">
        <f t="shared" si="33"/>
        <v>327</v>
      </c>
      <c r="D330" s="15">
        <f t="shared" si="30"/>
        <v>1.0261878630954209</v>
      </c>
      <c r="E330" s="15">
        <f t="shared" si="31"/>
        <v>-0.36403007216492916</v>
      </c>
      <c r="F330" s="15">
        <f>+(-TAN(Cálculos!$P$18)*TAN(Cálculos!E330))</f>
        <v>-0.26267828174343549</v>
      </c>
      <c r="G330" s="15">
        <f>IF(F330&gt;1,0,IF(F330&lt;-1,PI(),ACOS(-TAN(Cálculos!$P$18)*TAN(Cálculos!E330))))</f>
        <v>1.836593241951177</v>
      </c>
      <c r="H330" s="6">
        <f t="shared" si="32"/>
        <v>14.030538859473559</v>
      </c>
      <c r="I330" s="80">
        <f>+(SIN((-6)*2*PI()/360)-SIN(Cálculos!$P$18)*SIN(E330))/(COS(Cálculos!$P$18)*COS(E330))</f>
        <v>-0.39854419240842914</v>
      </c>
      <c r="J330" s="80">
        <f t="shared" si="34"/>
        <v>-0.39854419240842914</v>
      </c>
      <c r="K330" s="7">
        <f t="shared" si="35"/>
        <v>15.131626721799901</v>
      </c>
      <c r="L330" s="6">
        <f>(24*60/PI()*D330*Cálculos!$P$20*(G330*SIN(E330)*SIN(Cálculos!$P$18)+COS(E330)*COS(Cálculos!$P$18)*SIN(G330)))*$K$1</f>
        <v>496.94490047843078</v>
      </c>
    </row>
    <row r="331" spans="1:12" x14ac:dyDescent="0.25">
      <c r="A331" s="1">
        <v>11</v>
      </c>
      <c r="B331" s="1">
        <v>24</v>
      </c>
      <c r="C331" s="1">
        <f t="shared" si="33"/>
        <v>328</v>
      </c>
      <c r="D331" s="15">
        <f t="shared" si="30"/>
        <v>1.026529622740483</v>
      </c>
      <c r="E331" s="15">
        <f t="shared" si="31"/>
        <v>-0.36718554454370778</v>
      </c>
      <c r="F331" s="15">
        <f>+(-TAN(Cálculos!$P$18)*TAN(Cálculos!E331))</f>
        <v>-0.26517255902654502</v>
      </c>
      <c r="G331" s="15">
        <f>IF(F331&gt;1,0,IF(F331&lt;-1,PI(),ACOS(-TAN(Cálculos!$P$18)*TAN(Cálculos!E331))))</f>
        <v>1.8391792105409244</v>
      </c>
      <c r="H331" s="6">
        <f t="shared" si="32"/>
        <v>14.050294204293014</v>
      </c>
      <c r="I331" s="80">
        <f>+(SIN((-6)*2*PI()/360)-SIN(Cálculos!$P$18)*SIN(E331))/(COS(Cálculos!$P$18)*COS(E331))</f>
        <v>-0.40120269151463234</v>
      </c>
      <c r="J331" s="80">
        <f t="shared" si="34"/>
        <v>-0.40120269151463234</v>
      </c>
      <c r="K331" s="7">
        <f t="shared" si="35"/>
        <v>15.153784811514548</v>
      </c>
      <c r="L331" s="6">
        <f>(24*60/PI()*D331*Cálculos!$P$20*(G331*SIN(E331)*SIN(Cálculos!$P$18)+COS(E331)*COS(Cálculos!$P$18)*SIN(G331)))*$K$1</f>
        <v>498.08290277741344</v>
      </c>
    </row>
    <row r="332" spans="1:12" x14ac:dyDescent="0.25">
      <c r="A332" s="1">
        <v>11</v>
      </c>
      <c r="B332" s="1">
        <v>25</v>
      </c>
      <c r="C332" s="1">
        <f t="shared" si="33"/>
        <v>329</v>
      </c>
      <c r="D332" s="15">
        <f t="shared" ref="D332:D368" si="36">1+0.033*COS(2*PI()/365*C332)</f>
        <v>1.0268635210857713</v>
      </c>
      <c r="E332" s="15">
        <f t="shared" ref="E332:E368" si="37">0.409*SIN(2*PI()/365*C332-1.39)</f>
        <v>-0.37023221192112515</v>
      </c>
      <c r="F332" s="15">
        <f>+(-TAN(Cálculos!$P$18)*TAN(Cálculos!E332))</f>
        <v>-0.26758658141792174</v>
      </c>
      <c r="G332" s="15">
        <f>IF(F332&gt;1,0,IF(F332&lt;-1,PI(),ACOS(-TAN(Cálculos!$P$18)*TAN(Cálculos!E332))))</f>
        <v>1.8416837263492118</v>
      </c>
      <c r="H332" s="6">
        <f t="shared" ref="H332:H368" si="38">G332*360/(2*PI())*2/15</f>
        <v>14.069427295698171</v>
      </c>
      <c r="I332" s="80">
        <f>+(SIN((-6)*2*PI()/360)-SIN(Cálculos!$P$18)*SIN(E332))/(COS(Cálculos!$P$18)*COS(E332))</f>
        <v>-0.40377693850764751</v>
      </c>
      <c r="J332" s="80">
        <f t="shared" si="34"/>
        <v>-0.40377693850764751</v>
      </c>
      <c r="K332" s="7">
        <f t="shared" si="35"/>
        <v>15.175267532845599</v>
      </c>
      <c r="L332" s="6">
        <f>(24*60/PI()*D332*Cálculos!$P$20*(G332*SIN(E332)*SIN(Cálculos!$P$18)+COS(E332)*COS(Cálculos!$P$18)*SIN(G332)))*$K$1</f>
        <v>499.18158549249443</v>
      </c>
    </row>
    <row r="333" spans="1:12" x14ac:dyDescent="0.25">
      <c r="A333" s="1">
        <v>11</v>
      </c>
      <c r="B333" s="1">
        <v>26</v>
      </c>
      <c r="C333" s="1">
        <f t="shared" si="33"/>
        <v>330</v>
      </c>
      <c r="D333" s="15">
        <f t="shared" si="36"/>
        <v>1.0271894591899993</v>
      </c>
      <c r="E333" s="15">
        <f t="shared" si="37"/>
        <v>-0.37316917150388479</v>
      </c>
      <c r="F333" s="15">
        <f>+(-TAN(Cálculos!$P$18)*TAN(Cálculos!E333))</f>
        <v>-0.26991908718384305</v>
      </c>
      <c r="G333" s="15">
        <f>IF(F333&gt;1,0,IF(F333&lt;-1,PI(),ACOS(-TAN(Cálculos!$P$18)*TAN(Cálculos!E333))))</f>
        <v>1.8441053254477597</v>
      </c>
      <c r="H333" s="6">
        <f t="shared" si="38"/>
        <v>14.087926950100769</v>
      </c>
      <c r="I333" s="80">
        <f>+(SIN((-6)*2*PI()/360)-SIN(Cálculos!$P$18)*SIN(E333))/(COS(Cálculos!$P$18)*COS(E333))</f>
        <v>-0.40626545646860407</v>
      </c>
      <c r="J333" s="80">
        <f t="shared" si="34"/>
        <v>-0.40626545646860407</v>
      </c>
      <c r="K333" s="7">
        <f t="shared" si="35"/>
        <v>15.19606019881431</v>
      </c>
      <c r="L333" s="6">
        <f>(24*60/PI()*D333*Cálculos!$P$20*(G333*SIN(E333)*SIN(Cálculos!$P$18)+COS(E333)*COS(Cálculos!$P$18)*SIN(G333)))*$K$1</f>
        <v>500.2408410801354</v>
      </c>
    </row>
    <row r="334" spans="1:12" x14ac:dyDescent="0.25">
      <c r="A334" s="1">
        <v>11</v>
      </c>
      <c r="B334" s="1">
        <v>27</v>
      </c>
      <c r="C334" s="1">
        <f t="shared" si="33"/>
        <v>331</v>
      </c>
      <c r="D334" s="15">
        <f t="shared" si="36"/>
        <v>1.0275073404706727</v>
      </c>
      <c r="E334" s="15">
        <f t="shared" si="37"/>
        <v>-0.37599555300747733</v>
      </c>
      <c r="F334" s="15">
        <f>+(-TAN(Cálculos!$P$18)*TAN(Cálculos!E334))</f>
        <v>-0.27216884299110061</v>
      </c>
      <c r="G334" s="15">
        <f>IF(F334&gt;1,0,IF(F334&lt;-1,PI(),ACOS(-TAN(Cálculos!$P$18)*TAN(Cálculos!E334))))</f>
        <v>1.8464425721169162</v>
      </c>
      <c r="H334" s="6">
        <f t="shared" si="38"/>
        <v>14.105782199410591</v>
      </c>
      <c r="I334" s="80">
        <f>+(SIN((-6)*2*PI()/360)-SIN(Cálculos!$P$18)*SIN(E334))/(COS(Cálculos!$P$18)*COS(E334))</f>
        <v>-0.40866680138381206</v>
      </c>
      <c r="J334" s="80">
        <f t="shared" si="34"/>
        <v>-0.40866680138381206</v>
      </c>
      <c r="K334" s="7">
        <f t="shared" si="35"/>
        <v>15.216148376737532</v>
      </c>
      <c r="L334" s="6">
        <f>(24*60/PI()*D334*Cálculos!$P$20*(G334*SIN(E334)*SIN(Cálculos!$P$18)+COS(E334)*COS(Cálculos!$P$18)*SIN(G334)))*$K$1</f>
        <v>501.26056754468482</v>
      </c>
    </row>
    <row r="335" spans="1:12" x14ac:dyDescent="0.25">
      <c r="A335" s="1">
        <v>11</v>
      </c>
      <c r="B335" s="1">
        <v>28</v>
      </c>
      <c r="C335" s="1">
        <f t="shared" si="33"/>
        <v>332</v>
      </c>
      <c r="D335" s="15">
        <f t="shared" si="36"/>
        <v>1.0278170707327079</v>
      </c>
      <c r="E335" s="15">
        <f t="shared" si="37"/>
        <v>-0.37871051891406526</v>
      </c>
      <c r="F335" s="15">
        <f>+(-TAN(Cálculos!$P$18)*TAN(Cálculos!E335))</f>
        <v>-0.27433464590010531</v>
      </c>
      <c r="G335" s="15">
        <f>IF(F335&gt;1,0,IF(F335&lt;-1,PI(),ACOS(-TAN(Cálculos!$P$18)*TAN(Cálculos!E335))))</f>
        <v>1.8486940615224363</v>
      </c>
      <c r="H335" s="6">
        <f t="shared" si="38"/>
        <v>14.122982311484554</v>
      </c>
      <c r="I335" s="80">
        <f>+(SIN((-6)*2*PI()/360)-SIN(Cálculos!$P$18)*SIN(E335))/(COS(Cálculos!$P$18)*COS(E335))</f>
        <v>-0.41097956451489304</v>
      </c>
      <c r="J335" s="80">
        <f t="shared" si="34"/>
        <v>-0.41097956451489304</v>
      </c>
      <c r="K335" s="7">
        <f t="shared" si="35"/>
        <v>15.235517917070437</v>
      </c>
      <c r="L335" s="6">
        <f>(24*60/PI()*D335*Cálculos!$P$20*(G335*SIN(E335)*SIN(Cálculos!$P$18)+COS(E335)*COS(Cálculos!$P$18)*SIN(G335)))*$K$1</f>
        <v>502.24066814155486</v>
      </c>
    </row>
    <row r="336" spans="1:12" x14ac:dyDescent="0.25">
      <c r="A336" s="1">
        <v>11</v>
      </c>
      <c r="B336" s="1">
        <v>29</v>
      </c>
      <c r="C336" s="1">
        <f t="shared" si="33"/>
        <v>333</v>
      </c>
      <c r="D336" s="15">
        <f t="shared" si="36"/>
        <v>1.0281185581963432</v>
      </c>
      <c r="E336" s="15">
        <f t="shared" si="37"/>
        <v>-0.38131326472065646</v>
      </c>
      <c r="F336" s="15">
        <f>+(-TAN(Cálculos!$P$18)*TAN(Cálculos!E336))</f>
        <v>-0.2764153253461466</v>
      </c>
      <c r="G336" s="15">
        <f>IF(F336&gt;1,0,IF(F336&lt;-1,PI(),ACOS(-TAN(Cálculos!$P$18)*TAN(Cálculos!E336))))</f>
        <v>1.8508584223957194</v>
      </c>
      <c r="H336" s="6">
        <f t="shared" si="38"/>
        <v>14.139516810602204</v>
      </c>
      <c r="I336" s="80">
        <f>+(SIN((-6)*2*PI()/360)-SIN(Cálculos!$P$18)*SIN(E336))/(COS(Cálculos!$P$18)*COS(E336))</f>
        <v>-0.41320237475402544</v>
      </c>
      <c r="J336" s="80">
        <f t="shared" si="34"/>
        <v>-0.41320237475402544</v>
      </c>
      <c r="K336" s="7">
        <f t="shared" si="35"/>
        <v>15.254154982421253</v>
      </c>
      <c r="L336" s="6">
        <f>(24*60/PI()*D336*Cálculos!$P$20*(G336*SIN(E336)*SIN(Cálculos!$P$18)+COS(E336)*COS(Cálculos!$P$18)*SIN(G336)))*$K$1</f>
        <v>503.18105109316815</v>
      </c>
    </row>
    <row r="337" spans="1:12" x14ac:dyDescent="0.25">
      <c r="A337" s="1">
        <v>11</v>
      </c>
      <c r="B337" s="1">
        <v>30</v>
      </c>
      <c r="C337" s="1">
        <f t="shared" si="33"/>
        <v>334</v>
      </c>
      <c r="D337" s="15">
        <f t="shared" si="36"/>
        <v>1.0284117135243369</v>
      </c>
      <c r="E337" s="15">
        <f t="shared" si="37"/>
        <v>-0.38380301917749676</v>
      </c>
      <c r="F337" s="15">
        <f>+(-TAN(Cálculos!$P$18)*TAN(Cálculos!E337))</f>
        <v>-0.27840974510241834</v>
      </c>
      <c r="G337" s="15">
        <f>IF(F337&gt;1,0,IF(F337&lt;-1,PI(),ACOS(-TAN(Cálculos!$P$18)*TAN(Cálculos!E337))))</f>
        <v>1.8529343197079473</v>
      </c>
      <c r="H337" s="6">
        <f t="shared" si="38"/>
        <v>14.155375497894632</v>
      </c>
      <c r="I337" s="80">
        <f>+(SIN((-6)*2*PI()/360)-SIN(Cálculos!$P$18)*SIN(E337))/(COS(Cálculos!$P$18)*COS(E337))</f>
        <v>-0.41533390095679595</v>
      </c>
      <c r="J337" s="80">
        <f t="shared" si="34"/>
        <v>-0.41533390095679595</v>
      </c>
      <c r="K337" s="7">
        <f t="shared" si="35"/>
        <v>15.272046076630634</v>
      </c>
      <c r="L337" s="6">
        <f>(24*60/PI()*D337*Cálculos!$P$20*(G337*SIN(E337)*SIN(Cálculos!$P$18)+COS(E337)*COS(Cálculos!$P$18)*SIN(G337)))*$K$1</f>
        <v>504.0816293179343</v>
      </c>
    </row>
    <row r="338" spans="1:12" x14ac:dyDescent="0.25">
      <c r="A338" s="1">
        <v>12</v>
      </c>
      <c r="B338" s="1">
        <v>1</v>
      </c>
      <c r="C338" s="1">
        <f t="shared" si="33"/>
        <v>335</v>
      </c>
      <c r="D338" s="15">
        <f t="shared" si="36"/>
        <v>1.0286964498484381</v>
      </c>
      <c r="E338" s="15">
        <f t="shared" si="37"/>
        <v>-0.38617904451660728</v>
      </c>
      <c r="F338" s="15">
        <f>+(-TAN(Cálculos!$P$18)*TAN(Cálculos!E338))</f>
        <v>-0.28031680521833896</v>
      </c>
      <c r="G338" s="15">
        <f>IF(F338&gt;1,0,IF(F338&lt;-1,PI(),ACOS(-TAN(Cálculos!$P$18)*TAN(Cálculos!E338))))</f>
        <v>1.8549204573282871</v>
      </c>
      <c r="H338" s="6">
        <f t="shared" si="38"/>
        <v>14.170548471651649</v>
      </c>
      <c r="I338" s="80">
        <f>+(SIN((-6)*2*PI()/360)-SIN(Cálculos!$P$18)*SIN(E338))/(COS(Cálculos!$P$18)*COS(E338))</f>
        <v>-0.41737285424504145</v>
      </c>
      <c r="J338" s="80">
        <f t="shared" si="34"/>
        <v>-0.41737285424504145</v>
      </c>
      <c r="K338" s="7">
        <f t="shared" si="35"/>
        <v>15.289178073803388</v>
      </c>
      <c r="L338" s="6">
        <f>(24*60/PI()*D338*Cálculos!$P$20*(G338*SIN(E338)*SIN(Cálculos!$P$18)+COS(E338)*COS(Cálculos!$P$18)*SIN(G338)))*$K$1</f>
        <v>504.94232017244582</v>
      </c>
    </row>
    <row r="339" spans="1:12" x14ac:dyDescent="0.25">
      <c r="A339" s="1">
        <v>12</v>
      </c>
      <c r="B339" s="1">
        <v>2</v>
      </c>
      <c r="C339" s="1">
        <f t="shared" si="33"/>
        <v>336</v>
      </c>
      <c r="D339" s="15">
        <f t="shared" si="36"/>
        <v>1.0289726827951293</v>
      </c>
      <c r="E339" s="15">
        <f t="shared" si="37"/>
        <v>-0.38844063667040096</v>
      </c>
      <c r="F339" s="15">
        <f>+(-TAN(Cálculos!$P$18)*TAN(Cálculos!E339))</f>
        <v>-0.28213544392664425</v>
      </c>
      <c r="G339" s="15">
        <f>IF(F339&gt;1,0,IF(F339&lt;-1,PI(),ACOS(-TAN(Cálculos!$P$18)*TAN(Cálculos!E339))))</f>
        <v>1.8568155806560847</v>
      </c>
      <c r="H339" s="6">
        <f t="shared" si="38"/>
        <v>14.185026147430261</v>
      </c>
      <c r="I339" s="80">
        <f>+(SIN((-6)*2*PI()/360)-SIN(Cálculos!$P$18)*SIN(E339))/(COS(Cálculos!$P$18)*COS(E339))</f>
        <v>-0.419317990272011</v>
      </c>
      <c r="J339" s="80">
        <f t="shared" si="34"/>
        <v>-0.419317990272011</v>
      </c>
      <c r="K339" s="7">
        <f t="shared" si="35"/>
        <v>15.305538247176388</v>
      </c>
      <c r="L339" s="6">
        <f>(24*60/PI()*D339*Cálculos!$P$20*(G339*SIN(E339)*SIN(Cálculos!$P$18)+COS(E339)*COS(Cálculos!$P$18)*SIN(G339)))*$K$1</f>
        <v>505.76304520703582</v>
      </c>
    </row>
    <row r="340" spans="1:12" x14ac:dyDescent="0.25">
      <c r="A340" s="1">
        <v>12</v>
      </c>
      <c r="B340" s="1">
        <v>3</v>
      </c>
      <c r="C340" s="1">
        <f t="shared" si="33"/>
        <v>337</v>
      </c>
      <c r="D340" s="15">
        <f t="shared" si="36"/>
        <v>1.0292403305106266</v>
      </c>
      <c r="E340" s="15">
        <f t="shared" si="37"/>
        <v>-0.39058712548031388</v>
      </c>
      <c r="F340" s="15">
        <f>+(-TAN(Cálculos!$P$18)*TAN(Cálculos!E340))</f>
        <v>-0.2838646395127114</v>
      </c>
      <c r="G340" s="15">
        <f>IF(F340&gt;1,0,IF(F340&lt;-1,PI(),ACOS(-TAN(Cálculos!$P$18)*TAN(Cálculos!E340))))</f>
        <v>1.8586184792167819</v>
      </c>
      <c r="H340" s="6">
        <f t="shared" si="38"/>
        <v>14.198799277886016</v>
      </c>
      <c r="I340" s="80">
        <f>+(SIN((-6)*2*PI()/360)-SIN(Cálculos!$P$18)*SIN(E340))/(COS(Cálculos!$P$18)*COS(E340))</f>
        <v>-0.42116811144215027</v>
      </c>
      <c r="J340" s="80">
        <f t="shared" si="34"/>
        <v>-0.42116811144215027</v>
      </c>
      <c r="K340" s="7">
        <f t="shared" si="35"/>
        <v>15.321114297703113</v>
      </c>
      <c r="L340" s="6">
        <f>(24*60/PI()*D340*Cálculos!$P$20*(G340*SIN(E340)*SIN(Cálculos!$P$18)+COS(E340)*COS(Cálculos!$P$18)*SIN(G340)))*$K$1</f>
        <v>506.54372993477915</v>
      </c>
    </row>
    <row r="341" spans="1:12" x14ac:dyDescent="0.25">
      <c r="A341" s="1">
        <v>12</v>
      </c>
      <c r="B341" s="1">
        <v>4</v>
      </c>
      <c r="C341" s="1">
        <f t="shared" si="33"/>
        <v>338</v>
      </c>
      <c r="D341" s="15">
        <f t="shared" si="36"/>
        <v>1.0294993136851354</v>
      </c>
      <c r="E341" s="15">
        <f t="shared" si="37"/>
        <v>-0.39261787489538619</v>
      </c>
      <c r="F341" s="15">
        <f>+(-TAN(Cálculos!$P$18)*TAN(Cálculos!E341))</f>
        <v>-0.28550341213958164</v>
      </c>
      <c r="G341" s="15">
        <f>IF(F341&gt;1,0,IF(F341&lt;-1,PI(),ACOS(-TAN(Cálculos!$P$18)*TAN(Cálculos!E341))))</f>
        <v>1.8603279892111821</v>
      </c>
      <c r="H341" s="6">
        <f t="shared" si="38"/>
        <v>14.211858972247958</v>
      </c>
      <c r="I341" s="80">
        <f>+(SIN((-6)*2*PI()/360)-SIN(Cálculos!$P$18)*SIN(E341))/(COS(Cálculos!$P$18)*COS(E341))</f>
        <v>-0.42292206907781704</v>
      </c>
      <c r="J341" s="80">
        <f t="shared" si="34"/>
        <v>-0.42292206907781704</v>
      </c>
      <c r="K341" s="7">
        <f t="shared" si="35"/>
        <v>15.335894382232382</v>
      </c>
      <c r="L341" s="6">
        <f>(24*60/PI()*D341*Cálculos!$P$20*(G341*SIN(E341)*SIN(Cálculos!$P$18)+COS(E341)*COS(Cálculos!$P$18)*SIN(G341)))*$K$1</f>
        <v>507.28430361397471</v>
      </c>
    </row>
    <row r="342" spans="1:12" x14ac:dyDescent="0.25">
      <c r="A342" s="1">
        <v>12</v>
      </c>
      <c r="B342" s="1">
        <v>5</v>
      </c>
      <c r="C342" s="1">
        <f t="shared" si="33"/>
        <v>339</v>
      </c>
      <c r="D342" s="15">
        <f t="shared" si="36"/>
        <v>1.0297495555763521</v>
      </c>
      <c r="E342" s="15">
        <f t="shared" si="37"/>
        <v>-0.39453228316073946</v>
      </c>
      <c r="F342" s="15">
        <f>+(-TAN(Cálculos!$P$18)*TAN(Cálculos!E342))</f>
        <v>-0.28705082562220169</v>
      </c>
      <c r="G342" s="15">
        <f>IF(F342&gt;1,0,IF(F342&lt;-1,PI(),ACOS(-TAN(Cálculos!$P$18)*TAN(Cálculos!E342))))</f>
        <v>1.8619429960076064</v>
      </c>
      <c r="H342" s="6">
        <f t="shared" si="38"/>
        <v>14.224196715357298</v>
      </c>
      <c r="I342" s="80">
        <f>+(SIN((-6)*2*PI()/360)-SIN(Cálculos!$P$18)*SIN(E342))/(COS(Cálculos!$P$18)*COS(E342))</f>
        <v>-0.42457876552530194</v>
      </c>
      <c r="J342" s="80">
        <f t="shared" si="34"/>
        <v>-0.42457876552530194</v>
      </c>
      <c r="K342" s="7">
        <f t="shared" si="35"/>
        <v>15.349867141157176</v>
      </c>
      <c r="L342" s="6">
        <f>(24*60/PI()*D342*Cálculos!$P$20*(G342*SIN(E342)*SIN(Cálculos!$P$18)+COS(E342)*COS(Cálculos!$P$18)*SIN(G342)))*$K$1</f>
        <v>507.98469904409899</v>
      </c>
    </row>
    <row r="343" spans="1:12" x14ac:dyDescent="0.25">
      <c r="A343" s="1">
        <v>12</v>
      </c>
      <c r="B343" s="1">
        <v>6</v>
      </c>
      <c r="C343" s="1">
        <f t="shared" si="33"/>
        <v>340</v>
      </c>
      <c r="D343" s="15">
        <f t="shared" si="36"/>
        <v>1.0299909820322035</v>
      </c>
      <c r="E343" s="15">
        <f t="shared" si="37"/>
        <v>-0.39632978299588817</v>
      </c>
      <c r="F343" s="15">
        <f>+(-TAN(Cálculos!$P$18)*TAN(Cálculos!E343))</f>
        <v>-0.28850598914447395</v>
      </c>
      <c r="G343" s="15">
        <f>IF(F343&gt;1,0,IF(F343&lt;-1,PI(),ACOS(-TAN(Cálculos!$P$18)*TAN(Cálculos!E343))))</f>
        <v>1.8634624365664907</v>
      </c>
      <c r="H343" s="6">
        <f t="shared" si="38"/>
        <v>14.235804386189976</v>
      </c>
      <c r="I343" s="80">
        <f>+(SIN((-6)*2*PI()/360)-SIN(Cálculos!$P$18)*SIN(E343))/(COS(Cálculos!$P$18)*COS(E343))</f>
        <v>-0.42613715619260328</v>
      </c>
      <c r="J343" s="80">
        <f t="shared" si="34"/>
        <v>-0.42613715619260328</v>
      </c>
      <c r="K343" s="7">
        <f t="shared" si="35"/>
        <v>15.363021725408029</v>
      </c>
      <c r="L343" s="6">
        <f>(24*60/PI()*D343*Cálculos!$P$20*(G343*SIN(E343)*SIN(Cálculos!$P$18)+COS(E343)*COS(Cálculos!$P$18)*SIN(G343)))*$K$1</f>
        <v>508.64485237517755</v>
      </c>
    </row>
    <row r="344" spans="1:12" x14ac:dyDescent="0.25">
      <c r="A344" s="1">
        <v>12</v>
      </c>
      <c r="B344" s="1">
        <v>7</v>
      </c>
      <c r="C344" s="1">
        <f t="shared" si="33"/>
        <v>341</v>
      </c>
      <c r="D344" s="15">
        <f t="shared" si="36"/>
        <v>1.0302235215128204</v>
      </c>
      <c r="E344" s="15">
        <f t="shared" si="37"/>
        <v>-0.39800984176283782</v>
      </c>
      <c r="F344" s="15">
        <f>+(-TAN(Cálculos!$P$18)*TAN(Cálculos!E344))</f>
        <v>-0.28986805891282769</v>
      </c>
      <c r="G344" s="15">
        <f>IF(F344&gt;1,0,IF(F344&lt;-1,PI(),ACOS(-TAN(Cálculos!$P$18)*TAN(Cálculos!E344))))</f>
        <v>1.864885301787043</v>
      </c>
      <c r="H344" s="6">
        <f t="shared" si="38"/>
        <v>14.246674275783787</v>
      </c>
      <c r="I344" s="80">
        <f>+(SIN((-6)*2*PI()/360)-SIN(Cálculos!$P$18)*SIN(E344))/(COS(Cálculos!$P$18)*COS(E344))</f>
        <v>-0.42759625151155312</v>
      </c>
      <c r="J344" s="80">
        <f t="shared" si="34"/>
        <v>-0.42759625151155312</v>
      </c>
      <c r="K344" s="7">
        <f t="shared" si="35"/>
        <v>15.375347822665498</v>
      </c>
      <c r="L344" s="6">
        <f>(24*60/PI()*D344*Cálculos!$P$20*(G344*SIN(E344)*SIN(Cálculos!$P$18)+COS(E344)*COS(Cálculos!$P$18)*SIN(G344)))*$K$1</f>
        <v>509.26470293049294</v>
      </c>
    </row>
    <row r="345" spans="1:12" x14ac:dyDescent="0.25">
      <c r="A345" s="1">
        <v>12</v>
      </c>
      <c r="B345" s="1">
        <v>8</v>
      </c>
      <c r="C345" s="1">
        <f t="shared" si="33"/>
        <v>342</v>
      </c>
      <c r="D345" s="15">
        <f t="shared" si="36"/>
        <v>1.0304471051117361</v>
      </c>
      <c r="E345" s="15">
        <f t="shared" si="37"/>
        <v>-0.39957196162391734</v>
      </c>
      <c r="F345" s="15">
        <f>+(-TAN(Cálculos!$P$18)*TAN(Cálculos!E345))</f>
        <v>-0.29113623974016639</v>
      </c>
      <c r="G345" s="15">
        <f>IF(F345&gt;1,0,IF(F345&lt;-1,PI(),ACOS(-TAN(Cálculos!$P$18)*TAN(Cálculos!E345))))</f>
        <v>1.8662106387656989</v>
      </c>
      <c r="H345" s="6">
        <f t="shared" si="38"/>
        <v>14.256799104491735</v>
      </c>
      <c r="I345" s="80">
        <f>+(SIN((-6)*2*PI()/360)-SIN(Cálculos!$P$18)*SIN(E345))/(COS(Cálculos!$P$18)*COS(E345))</f>
        <v>-0.42895511881705556</v>
      </c>
      <c r="J345" s="80">
        <f t="shared" si="34"/>
        <v>-0.42895511881705556</v>
      </c>
      <c r="K345" s="7">
        <f t="shared" si="35"/>
        <v>15.386835682666629</v>
      </c>
      <c r="L345" s="6">
        <f>(24*60/PI()*D345*Cálculos!$P$20*(G345*SIN(E345)*SIN(Cálculos!$P$18)+COS(E345)*COS(Cálculos!$P$18)*SIN(G345)))*$K$1</f>
        <v>509.84419304250866</v>
      </c>
    </row>
    <row r="346" spans="1:12" x14ac:dyDescent="0.25">
      <c r="A346" s="1">
        <v>12</v>
      </c>
      <c r="B346" s="1">
        <v>9</v>
      </c>
      <c r="C346" s="1">
        <f t="shared" si="33"/>
        <v>343</v>
      </c>
      <c r="D346" s="15">
        <f t="shared" si="36"/>
        <v>1.0306616665763046</v>
      </c>
      <c r="E346" s="15">
        <f t="shared" si="37"/>
        <v>-0.40101567968929847</v>
      </c>
      <c r="F346" s="15">
        <f>+(-TAN(Cálculos!$P$18)*TAN(Cálculos!E346))</f>
        <v>-0.29230978655422996</v>
      </c>
      <c r="G346" s="15">
        <f>IF(F346&gt;1,0,IF(F346&lt;-1,PI(),ACOS(-TAN(Cálculos!$P$18)*TAN(Cálculos!E346))))</f>
        <v>1.8674375529563347</v>
      </c>
      <c r="H346" s="6">
        <f t="shared" si="38"/>
        <v>14.26617203848482</v>
      </c>
      <c r="I346" s="80">
        <f>+(SIN((-6)*2*PI()/360)-SIN(Cálculos!$P$18)*SIN(E346))/(COS(Cálculos!$P$18)*COS(E346))</f>
        <v>-0.43021288413641345</v>
      </c>
      <c r="J346" s="80">
        <f t="shared" si="34"/>
        <v>-0.43021288413641345</v>
      </c>
      <c r="K346" s="7">
        <f t="shared" si="35"/>
        <v>15.397476141482077</v>
      </c>
      <c r="L346" s="6">
        <f>(24*60/PI()*D346*Cálculos!$P$20*(G346*SIN(E346)*SIN(Cálculos!$P$18)+COS(E346)*COS(Cálculos!$P$18)*SIN(G346)))*$K$1</f>
        <v>510.38326790186409</v>
      </c>
    </row>
    <row r="347" spans="1:12" x14ac:dyDescent="0.25">
      <c r="A347" s="1">
        <v>12</v>
      </c>
      <c r="B347" s="1">
        <v>10</v>
      </c>
      <c r="C347" s="1">
        <f t="shared" si="33"/>
        <v>344</v>
      </c>
      <c r="D347" s="15">
        <f t="shared" si="36"/>
        <v>1.0308671423273339</v>
      </c>
      <c r="E347" s="15">
        <f t="shared" si="37"/>
        <v>-0.40234056815416047</v>
      </c>
      <c r="F347" s="15">
        <f>+(-TAN(Cálculos!$P$18)*TAN(Cálculos!E347))</f>
        <v>-0.29338800582462771</v>
      </c>
      <c r="G347" s="15">
        <f>IF(F347&gt;1,0,IF(F347&lt;-1,PI(),ACOS(-TAN(Cálculos!$P$18)*TAN(Cálculos!E347))))</f>
        <v>1.8685652102224544</v>
      </c>
      <c r="H347" s="6">
        <f t="shared" si="38"/>
        <v>14.274786705429609</v>
      </c>
      <c r="I347" s="80">
        <f>+(SIN((-6)*2*PI()/360)-SIN(Cálculos!$P$18)*SIN(E347))/(COS(Cálculos!$P$18)*COS(E347))</f>
        <v>-0.43136873388197655</v>
      </c>
      <c r="J347" s="80">
        <f t="shared" si="34"/>
        <v>-0.43136873388197655</v>
      </c>
      <c r="K347" s="7">
        <f t="shared" si="35"/>
        <v>15.407260644643031</v>
      </c>
      <c r="L347" s="6">
        <f>(24*60/PI()*D347*Cálculos!$P$20*(G347*SIN(E347)*SIN(Cálculos!$P$18)+COS(E347)*COS(Cálculos!$P$18)*SIN(G347)))*$K$1</f>
        <v>510.88187541928369</v>
      </c>
    </row>
    <row r="348" spans="1:12" x14ac:dyDescent="0.25">
      <c r="A348" s="1">
        <v>12</v>
      </c>
      <c r="B348" s="1">
        <v>11</v>
      </c>
      <c r="C348" s="1">
        <f t="shared" si="33"/>
        <v>345</v>
      </c>
      <c r="D348" s="15">
        <f t="shared" si="36"/>
        <v>1.0310634714779239</v>
      </c>
      <c r="E348" s="15">
        <f t="shared" si="37"/>
        <v>-0.40354623442545778</v>
      </c>
      <c r="F348" s="15">
        <f>+(-TAN(Cálculos!$P$18)*TAN(Cálculos!E348))</f>
        <v>-0.29437025690304619</v>
      </c>
      <c r="G348" s="15">
        <f>IF(F348&gt;1,0,IF(F348&lt;-1,PI(),ACOS(-TAN(Cálculos!$P$18)*TAN(Cálculos!E348))))</f>
        <v>1.8695928387719167</v>
      </c>
      <c r="H348" s="6">
        <f t="shared" si="38"/>
        <v>14.282637209268454</v>
      </c>
      <c r="I348" s="80">
        <f>+(SIN((-6)*2*PI()/360)-SIN(Cálculos!$P$18)*SIN(E348))/(COS(Cálculos!$P$18)*COS(E348))</f>
        <v>-0.43242191644063516</v>
      </c>
      <c r="J348" s="80">
        <f t="shared" si="34"/>
        <v>-0.43242191644063516</v>
      </c>
      <c r="K348" s="7">
        <f t="shared" si="35"/>
        <v>15.416181269000617</v>
      </c>
      <c r="L348" s="6">
        <f>(24*60/PI()*D348*Cálculos!$P$20*(G348*SIN(E348)*SIN(Cálculos!$P$18)+COS(E348)*COS(Cálculos!$P$18)*SIN(G348)))*$K$1</f>
        <v>511.33996610021308</v>
      </c>
    </row>
    <row r="349" spans="1:12" x14ac:dyDescent="0.25">
      <c r="A349" s="1">
        <v>12</v>
      </c>
      <c r="B349" s="1">
        <v>12</v>
      </c>
      <c r="C349" s="1">
        <f t="shared" si="33"/>
        <v>346</v>
      </c>
      <c r="D349" s="15">
        <f t="shared" si="36"/>
        <v>1.0312505958515106</v>
      </c>
      <c r="E349" s="15">
        <f t="shared" si="37"/>
        <v>-0.40463232123825377</v>
      </c>
      <c r="F349" s="15">
        <f>+(-TAN(Cálculos!$P$18)*TAN(Cálculos!E349))</f>
        <v>-0.29525595327141918</v>
      </c>
      <c r="G349" s="15">
        <f>IF(F349&gt;1,0,IF(F349&lt;-1,PI(),ACOS(-TAN(Cálculos!$P$18)*TAN(Cálculos!E349))))</f>
        <v>1.8705197309651826</v>
      </c>
      <c r="H349" s="6">
        <f t="shared" si="38"/>
        <v>14.289718144033488</v>
      </c>
      <c r="I349" s="80">
        <f>+(SIN((-6)*2*PI()/360)-SIN(Cálculos!$P$18)*SIN(E349))/(COS(Cálculos!$P$18)*COS(E349))</f>
        <v>-0.43337174365401371</v>
      </c>
      <c r="J349" s="80">
        <f t="shared" si="34"/>
        <v>-0.43337174365401371</v>
      </c>
      <c r="K349" s="7">
        <f t="shared" si="35"/>
        <v>15.424230743204832</v>
      </c>
      <c r="L349" s="6">
        <f>(24*60/PI()*D349*Cálculos!$P$20*(G349*SIN(E349)*SIN(Cálculos!$P$18)+COS(E349)*COS(Cálculos!$P$18)*SIN(G349)))*$K$1</f>
        <v>511.75749293199948</v>
      </c>
    </row>
    <row r="350" spans="1:12" x14ac:dyDescent="0.25">
      <c r="A350" s="1">
        <v>12</v>
      </c>
      <c r="B350" s="1">
        <v>13</v>
      </c>
      <c r="C350" s="1">
        <f t="shared" si="33"/>
        <v>347</v>
      </c>
      <c r="D350" s="15">
        <f t="shared" si="36"/>
        <v>1.031428459999103</v>
      </c>
      <c r="E350" s="15">
        <f t="shared" si="37"/>
        <v>-0.40559850676158615</v>
      </c>
      <c r="F350" s="15">
        <f>+(-TAN(Cálculos!$P$18)*TAN(Cálculos!E350))</f>
        <v>-0.29604456369315801</v>
      </c>
      <c r="G350" s="15">
        <f>IF(F350&gt;1,0,IF(F350&lt;-1,PI(),ACOS(-TAN(Cálculos!$P$18)*TAN(Cálculos!E350))))</f>
        <v>1.8713452449885306</v>
      </c>
      <c r="H350" s="6">
        <f t="shared" si="38"/>
        <v>14.29602460662905</v>
      </c>
      <c r="I350" s="80">
        <f>+(SIN((-6)*2*PI()/360)-SIN(Cálculos!$P$18)*SIN(E350))/(COS(Cálculos!$P$18)*COS(E350))</f>
        <v>-0.43421759218359085</v>
      </c>
      <c r="J350" s="80">
        <f t="shared" si="34"/>
        <v>-0.43421759218359085</v>
      </c>
      <c r="K350" s="7">
        <f t="shared" si="35"/>
        <v>15.431402466695715</v>
      </c>
      <c r="L350" s="6">
        <f>(24*60/PI()*D350*Cálculos!$P$20*(G350*SIN(E350)*SIN(Cálculos!$P$18)+COS(E350)*COS(Cálculos!$P$18)*SIN(G350)))*$K$1</f>
        <v>512.13441128341742</v>
      </c>
    </row>
    <row r="351" spans="1:12" x14ac:dyDescent="0.25">
      <c r="A351" s="1">
        <v>12</v>
      </c>
      <c r="B351" s="1">
        <v>14</v>
      </c>
      <c r="C351" s="1">
        <f t="shared" si="33"/>
        <v>348</v>
      </c>
      <c r="D351" s="15">
        <f t="shared" si="36"/>
        <v>1.0315970112157162</v>
      </c>
      <c r="E351" s="15">
        <f t="shared" si="37"/>
        <v>-0.40644450469383236</v>
      </c>
      <c r="F351" s="15">
        <f>+(-TAN(Cálculos!$P$18)*TAN(Cálculos!E351))</f>
        <v>-0.2967356132628855</v>
      </c>
      <c r="G351" s="15">
        <f>IF(F351&gt;1,0,IF(F351&lt;-1,PI(),ACOS(-TAN(Cálculos!$P$18)*TAN(Cálculos!E351))))</f>
        <v>1.8720688063842452</v>
      </c>
      <c r="H351" s="6">
        <f t="shared" si="38"/>
        <v>14.301552208521455</v>
      </c>
      <c r="I351" s="80">
        <f>+(SIN((-6)*2*PI()/360)-SIN(Cálculos!$P$18)*SIN(E351))/(COS(Cálculos!$P$18)*COS(E351))</f>
        <v>-0.43495890475536964</v>
      </c>
      <c r="J351" s="80">
        <f t="shared" si="34"/>
        <v>-0.43495890475536964</v>
      </c>
      <c r="K351" s="7">
        <f t="shared" si="35"/>
        <v>15.437690527105506</v>
      </c>
      <c r="L351" s="6">
        <f>(24*60/PI()*D351*Cálculos!$P$20*(G351*SIN(E351)*SIN(Cálculos!$P$18)+COS(E351)*COS(Cálculos!$P$18)*SIN(G351)))*$K$1</f>
        <v>512.47067881634962</v>
      </c>
    </row>
    <row r="352" spans="1:12" x14ac:dyDescent="0.25">
      <c r="A352" s="1">
        <v>12</v>
      </c>
      <c r="B352" s="1">
        <v>15</v>
      </c>
      <c r="C352" s="1">
        <f t="shared" si="33"/>
        <v>349</v>
      </c>
      <c r="D352" s="15">
        <f t="shared" si="36"/>
        <v>1.031756199555987</v>
      </c>
      <c r="E352" s="15">
        <f t="shared" si="37"/>
        <v>-0.40717006434754699</v>
      </c>
      <c r="F352" s="15">
        <f>+(-TAN(Cálculos!$P$18)*TAN(Cálculos!E352))</f>
        <v>-0.29732868435048487</v>
      </c>
      <c r="G352" s="15">
        <f>IF(F352&gt;1,0,IF(F352&lt;-1,PI(),ACOS(-TAN(Cálculos!$P$18)*TAN(Cálculos!E352))))</f>
        <v>1.8726899094303775</v>
      </c>
      <c r="H352" s="6">
        <f t="shared" si="38"/>
        <v>14.306297086279603</v>
      </c>
      <c r="I352" s="80">
        <f>+(SIN((-6)*2*PI()/360)-SIN(Cálculos!$P$18)*SIN(E352))/(COS(Cálculos!$P$18)*COS(E352))</f>
        <v>-0.43559519127916591</v>
      </c>
      <c r="J352" s="80">
        <f t="shared" si="34"/>
        <v>-0.43559519127916591</v>
      </c>
      <c r="K352" s="7">
        <f t="shared" si="35"/>
        <v>15.443089715978131</v>
      </c>
      <c r="L352" s="6">
        <f>(24*60/PI()*D352*Cálculos!$P$20*(G352*SIN(E352)*SIN(Cálculos!$P$18)+COS(E352)*COS(Cálculos!$P$18)*SIN(G352)))*$K$1</f>
        <v>512.76625540943041</v>
      </c>
    </row>
    <row r="353" spans="1:12" x14ac:dyDescent="0.25">
      <c r="A353" s="1">
        <v>12</v>
      </c>
      <c r="B353" s="1">
        <v>16</v>
      </c>
      <c r="C353" s="1">
        <f t="shared" si="33"/>
        <v>350</v>
      </c>
      <c r="D353" s="15">
        <f t="shared" si="36"/>
        <v>1.0319059778489741</v>
      </c>
      <c r="E353" s="15">
        <f t="shared" si="37"/>
        <v>-0.4077749707237458</v>
      </c>
      <c r="F353" s="15">
        <f>+(-TAN(Cálculos!$P$18)*TAN(Cálculos!E353))</f>
        <v>-0.29782341743567198</v>
      </c>
      <c r="G353" s="15">
        <f>IF(F353&gt;1,0,IF(F353&lt;-1,PI(),ACOS(-TAN(Cálculos!$P$18)*TAN(Cálculos!E353))))</f>
        <v>1.8732081183633458</v>
      </c>
      <c r="H353" s="6">
        <f t="shared" si="38"/>
        <v>14.310255910914943</v>
      </c>
      <c r="I353" s="80">
        <f>+(SIN((-6)*2*PI()/360)-SIN(Cálculos!$P$18)*SIN(E353))/(COS(Cálculos!$P$18)*COS(E353))</f>
        <v>-0.43612602983803972</v>
      </c>
      <c r="J353" s="80">
        <f t="shared" si="34"/>
        <v>-0.43612602983803972</v>
      </c>
      <c r="K353" s="7">
        <f t="shared" si="35"/>
        <v>15.4475955427201</v>
      </c>
      <c r="L353" s="6">
        <f>(24*60/PI()*D353*Cálculos!$P$20*(G353*SIN(E353)*SIN(Cálculos!$P$18)+COS(E353)*COS(Cálculos!$P$18)*SIN(G353)))*$K$1</f>
        <v>513.02110309347131</v>
      </c>
    </row>
    <row r="354" spans="1:12" x14ac:dyDescent="0.25">
      <c r="A354" s="1">
        <v>12</v>
      </c>
      <c r="B354" s="1">
        <v>17</v>
      </c>
      <c r="C354" s="1">
        <f t="shared" si="33"/>
        <v>351</v>
      </c>
      <c r="D354" s="15">
        <f t="shared" si="36"/>
        <v>1.0320463017121373</v>
      </c>
      <c r="E354" s="15">
        <f t="shared" si="37"/>
        <v>-0.4082590445756144</v>
      </c>
      <c r="F354" s="15">
        <f>+(-TAN(Cálculos!$P$18)*TAN(Cálculos!E354))</f>
        <v>-0.29821951182972001</v>
      </c>
      <c r="G354" s="15">
        <f>IF(F354&gt;1,0,IF(F354&lt;-1,PI(),ACOS(-TAN(Cálculos!$P$18)*TAN(Cálculos!E354))))</f>
        <v>1.8736230684373629</v>
      </c>
      <c r="H354" s="6">
        <f t="shared" si="38"/>
        <v>14.31342589597492</v>
      </c>
      <c r="I354" s="80">
        <f>+(SIN((-6)*2*PI()/360)-SIN(Cálculos!$P$18)*SIN(E354))/(COS(Cálculos!$P$18)*COS(E354))</f>
        <v>-0.43655106754389944</v>
      </c>
      <c r="J354" s="80">
        <f t="shared" si="34"/>
        <v>-0.43655106754389944</v>
      </c>
      <c r="K354" s="7">
        <f t="shared" si="35"/>
        <v>15.451204246706023</v>
      </c>
      <c r="L354" s="6">
        <f>(24*60/PI()*D354*Cálculos!$P$20*(G354*SIN(E354)*SIN(Cálculos!$P$18)+COS(E354)*COS(Cálculos!$P$18)*SIN(G354)))*$K$1</f>
        <v>513.2351859985049</v>
      </c>
    </row>
    <row r="355" spans="1:12" x14ac:dyDescent="0.25">
      <c r="A355" s="1">
        <v>12</v>
      </c>
      <c r="B355" s="1">
        <v>18</v>
      </c>
      <c r="C355" s="1">
        <f t="shared" si="33"/>
        <v>352</v>
      </c>
      <c r="D355" s="15">
        <f t="shared" si="36"/>
        <v>1.0321771295644875</v>
      </c>
      <c r="E355" s="15">
        <f t="shared" si="37"/>
        <v>-0.40862214246162354</v>
      </c>
      <c r="F355" s="15">
        <f>+(-TAN(Cálculos!$P$18)*TAN(Cálculos!E355))</f>
        <v>-0.29851672628140519</v>
      </c>
      <c r="G355" s="15">
        <f>IF(F355&gt;1,0,IF(F355&lt;-1,PI(),ACOS(-TAN(Cálculos!$P$18)*TAN(Cálculos!E355))))</f>
        <v>1.8739344668154323</v>
      </c>
      <c r="H355" s="6">
        <f t="shared" si="38"/>
        <v>14.315804804349664</v>
      </c>
      <c r="I355" s="80">
        <f>+(SIN((-6)*2*PI()/360)-SIN(Cálculos!$P$18)*SIN(E355))/(COS(Cálculos!$P$18)*COS(E355))</f>
        <v>-0.43687002125582031</v>
      </c>
      <c r="J355" s="80">
        <f t="shared" si="34"/>
        <v>-0.43687002125582031</v>
      </c>
      <c r="K355" s="7">
        <f t="shared" si="35"/>
        <v>15.453912807471507</v>
      </c>
      <c r="L355" s="6">
        <f>(24*60/PI()*D355*Cálculos!$P$20*(G355*SIN(E355)*SIN(Cálculos!$P$18)+COS(E355)*COS(Cálculos!$P$18)*SIN(G355)))*$K$1</f>
        <v>513.408470312291</v>
      </c>
    </row>
    <row r="356" spans="1:12" x14ac:dyDescent="0.25">
      <c r="A356" s="1">
        <v>12</v>
      </c>
      <c r="B356" s="1">
        <v>19</v>
      </c>
      <c r="C356" s="1">
        <f t="shared" si="33"/>
        <v>353</v>
      </c>
      <c r="D356" s="15">
        <f t="shared" si="36"/>
        <v>1.0322984226389083</v>
      </c>
      <c r="E356" s="15">
        <f t="shared" si="37"/>
        <v>-0.40886415678803323</v>
      </c>
      <c r="F356" s="15">
        <f>+(-TAN(Cálculos!$P$18)*TAN(Cálculos!E356))</f>
        <v>-0.29871487946470238</v>
      </c>
      <c r="G356" s="15">
        <f>IF(F356&gt;1,0,IF(F356&lt;-1,PI(),ACOS(-TAN(Cálculos!$P$18)*TAN(Cálculos!E356))))</f>
        <v>1.8741420932874773</v>
      </c>
      <c r="H356" s="6">
        <f t="shared" si="38"/>
        <v>14.317390953758114</v>
      </c>
      <c r="I356" s="80">
        <f>+(SIN((-6)*2*PI()/360)-SIN(Cálculos!$P$18)*SIN(E356))/(COS(Cálculos!$P$18)*COS(E356))</f>
        <v>-0.4370826781581641</v>
      </c>
      <c r="J356" s="80">
        <f t="shared" si="34"/>
        <v>-0.4370826781581641</v>
      </c>
      <c r="K356" s="7">
        <f t="shared" si="35"/>
        <v>15.455718952936211</v>
      </c>
      <c r="L356" s="6">
        <f>(24*60/PI()*D356*Cálculos!$P$20*(G356*SIN(E356)*SIN(Cálculos!$P$18)+COS(E356)*COS(Cálculos!$P$18)*SIN(G356)))*$K$1</f>
        <v>513.54092425015983</v>
      </c>
    </row>
    <row r="357" spans="1:12" x14ac:dyDescent="0.25">
      <c r="A357" s="1">
        <v>12</v>
      </c>
      <c r="B357" s="1">
        <v>20</v>
      </c>
      <c r="C357" s="1">
        <f t="shared" si="33"/>
        <v>354</v>
      </c>
      <c r="D357" s="15">
        <f t="shared" si="36"/>
        <v>1.032410144993644</v>
      </c>
      <c r="E357" s="15">
        <f t="shared" si="37"/>
        <v>-0.40898501584077535</v>
      </c>
      <c r="F357" s="15">
        <f>+(-TAN(Cálculos!$P$18)*TAN(Cálculos!E357))</f>
        <v>-0.29881385034623487</v>
      </c>
      <c r="G357" s="15">
        <f>IF(F357&gt;1,0,IF(F357&lt;-1,PI(),ACOS(-TAN(Cálculos!$P$18)*TAN(Cálculos!E357))))</f>
        <v>1.8742458008119993</v>
      </c>
      <c r="H357" s="6">
        <f t="shared" si="38"/>
        <v>14.318183220885963</v>
      </c>
      <c r="I357" s="80">
        <f>+(SIN((-6)*2*PI()/360)-SIN(Cálculos!$P$18)*SIN(E357))/(COS(Cálculos!$P$18)*COS(E357))</f>
        <v>-0.43718889619614798</v>
      </c>
      <c r="J357" s="80">
        <f t="shared" si="34"/>
        <v>-0.43718889619614798</v>
      </c>
      <c r="K357" s="7">
        <f t="shared" si="35"/>
        <v>15.456621165610864</v>
      </c>
      <c r="L357" s="6">
        <f>(24*60/PI()*D357*Cálculos!$P$20*(G357*SIN(E357)*SIN(Cálculos!$P$18)+COS(E357)*COS(Cálculos!$P$18)*SIN(G357)))*$K$1</f>
        <v>513.63251803608296</v>
      </c>
    </row>
    <row r="358" spans="1:12" x14ac:dyDescent="0.25">
      <c r="A358" s="1">
        <v>12</v>
      </c>
      <c r="B358" s="1">
        <v>21</v>
      </c>
      <c r="C358" s="1">
        <f t="shared" si="33"/>
        <v>355</v>
      </c>
      <c r="D358" s="15">
        <f t="shared" si="36"/>
        <v>1.03251226352295</v>
      </c>
      <c r="E358" s="15">
        <f t="shared" si="37"/>
        <v>-0.40898468380670427</v>
      </c>
      <c r="F358" s="15">
        <f>+(-TAN(Cálculos!$P$18)*TAN(Cálculos!E358))</f>
        <v>-0.29881357843097095</v>
      </c>
      <c r="G358" s="15">
        <f>IF(F358&gt;1,0,IF(F358&lt;-1,PI(),ACOS(-TAN(Cálculos!$P$18)*TAN(Cálculos!E358))))</f>
        <v>1.8742455158785418</v>
      </c>
      <c r="H358" s="6">
        <f t="shared" si="38"/>
        <v>14.31818104415469</v>
      </c>
      <c r="I358" s="80">
        <f>+(SIN((-6)*2*PI()/360)-SIN(Cálculos!$P$18)*SIN(E358))/(COS(Cálculos!$P$18)*COS(E358))</f>
        <v>-0.43718860436708246</v>
      </c>
      <c r="J358" s="80">
        <f t="shared" si="34"/>
        <v>-0.43718860436708246</v>
      </c>
      <c r="K358" s="7">
        <f t="shared" si="35"/>
        <v>15.456618686753007</v>
      </c>
      <c r="L358" s="6">
        <f>(24*60/PI()*D358*Cálculos!$P$20*(G358*SIN(E358)*SIN(Cálculos!$P$18)+COS(E358)*COS(Cálculos!$P$18)*SIN(G358)))*$K$1</f>
        <v>513.68322389489072</v>
      </c>
    </row>
    <row r="359" spans="1:12" x14ac:dyDescent="0.25">
      <c r="A359" s="1">
        <v>12</v>
      </c>
      <c r="B359" s="1">
        <v>22</v>
      </c>
      <c r="C359" s="1">
        <f t="shared" si="33"/>
        <v>356</v>
      </c>
      <c r="D359" s="15">
        <f t="shared" si="36"/>
        <v>1.032604747966902</v>
      </c>
      <c r="E359" s="15">
        <f t="shared" si="37"/>
        <v>-0.40886316078420898</v>
      </c>
      <c r="F359" s="15">
        <f>+(-TAN(Cálculos!$P$18)*TAN(Cálculos!E359))</f>
        <v>-0.29871406388515542</v>
      </c>
      <c r="G359" s="15">
        <f>IF(F359&gt;1,0,IF(F359&lt;-1,PI(),ACOS(-TAN(Cálculos!$P$18)*TAN(Cálculos!E359))))</f>
        <v>1.8741412386891321</v>
      </c>
      <c r="H359" s="6">
        <f t="shared" si="38"/>
        <v>14.317384425107667</v>
      </c>
      <c r="I359" s="80">
        <f>+(SIN((-6)*2*PI()/360)-SIN(Cálculos!$P$18)*SIN(E359))/(COS(Cálculos!$P$18)*COS(E359))</f>
        <v>-0.43708180286608911</v>
      </c>
      <c r="J359" s="80">
        <f t="shared" si="34"/>
        <v>-0.43708180286608911</v>
      </c>
      <c r="K359" s="7">
        <f t="shared" si="35"/>
        <v>15.455711518447975</v>
      </c>
      <c r="L359" s="6">
        <f>(24*60/PI()*D359*Cálculos!$P$20*(G359*SIN(E359)*SIN(Cálculos!$P$18)+COS(E359)*COS(Cálculos!$P$18)*SIN(G359)))*$K$1</f>
        <v>513.69301605558121</v>
      </c>
    </row>
    <row r="360" spans="1:12" x14ac:dyDescent="0.25">
      <c r="A360" s="1">
        <v>12</v>
      </c>
      <c r="B360" s="1">
        <v>23</v>
      </c>
      <c r="C360" s="1">
        <f t="shared" si="33"/>
        <v>357</v>
      </c>
      <c r="D360" s="15">
        <f t="shared" si="36"/>
        <v>1.0326875709203633</v>
      </c>
      <c r="E360" s="15">
        <f t="shared" si="37"/>
        <v>-0.40862048278318358</v>
      </c>
      <c r="F360" s="15">
        <f>+(-TAN(Cálculos!$P$18)*TAN(Cálculos!E360))</f>
        <v>-0.29851536753597185</v>
      </c>
      <c r="G360" s="15">
        <f>IF(F360&gt;1,0,IF(F360&lt;-1,PI(),ACOS(-TAN(Cálculos!$P$18)*TAN(Cálculos!E360))))</f>
        <v>1.8739330431577808</v>
      </c>
      <c r="H360" s="6">
        <f t="shared" si="38"/>
        <v>14.315793928406345</v>
      </c>
      <c r="I360" s="80">
        <f>+(SIN((-6)*2*PI()/360)-SIN(Cálculos!$P$18)*SIN(E360))/(COS(Cálculos!$P$18)*COS(E360))</f>
        <v>-0.43686856308569899</v>
      </c>
      <c r="J360" s="80">
        <f t="shared" si="34"/>
        <v>-0.43686856308569899</v>
      </c>
      <c r="K360" s="7">
        <f t="shared" si="35"/>
        <v>15.453900423603137</v>
      </c>
      <c r="L360" s="6">
        <f>(24*60/PI()*D360*Cálculos!$P$20*(G360*SIN(E360)*SIN(Cálculos!$P$18)+COS(E360)*COS(Cálculos!$P$18)*SIN(G360)))*$K$1</f>
        <v>513.66187076569406</v>
      </c>
    </row>
    <row r="361" spans="1:12" x14ac:dyDescent="0.25">
      <c r="A361" s="1">
        <v>12</v>
      </c>
      <c r="B361" s="1">
        <v>24</v>
      </c>
      <c r="C361" s="1">
        <f t="shared" si="33"/>
        <v>358</v>
      </c>
      <c r="D361" s="15">
        <f t="shared" si="36"/>
        <v>1.0327607078411054</v>
      </c>
      <c r="E361" s="15">
        <f t="shared" si="37"/>
        <v>-0.40825672171435723</v>
      </c>
      <c r="F361" s="15">
        <f>+(-TAN(Cálculos!$P$18)*TAN(Cálculos!E361))</f>
        <v>-0.29821761074793629</v>
      </c>
      <c r="G361" s="15">
        <f>IF(F361&gt;1,0,IF(F361&lt;-1,PI(),ACOS(-TAN(Cálculos!$P$18)*TAN(Cálculos!E361))))</f>
        <v>1.8736210767280475</v>
      </c>
      <c r="H361" s="6">
        <f t="shared" si="38"/>
        <v>14.313410680436546</v>
      </c>
      <c r="I361" s="80">
        <f>+(SIN((-6)*2*PI()/360)-SIN(Cálculos!$P$18)*SIN(E361))/(COS(Cálculos!$P$18)*COS(E361))</f>
        <v>-0.43654902746933755</v>
      </c>
      <c r="J361" s="80">
        <f t="shared" si="34"/>
        <v>-0.43654902746933755</v>
      </c>
      <c r="K361" s="7">
        <f t="shared" si="35"/>
        <v>15.45118692385558</v>
      </c>
      <c r="L361" s="6">
        <f>(24*60/PI()*D361*Cálculos!$P$20*(G361*SIN(E361)*SIN(Cálculos!$P$18)+COS(E361)*COS(Cálculos!$P$18)*SIN(G361)))*$K$1</f>
        <v>513.58976631675341</v>
      </c>
    </row>
    <row r="362" spans="1:12" x14ac:dyDescent="0.25">
      <c r="A362" s="1">
        <v>12</v>
      </c>
      <c r="B362" s="1">
        <v>25</v>
      </c>
      <c r="C362" s="1">
        <f t="shared" si="33"/>
        <v>359</v>
      </c>
      <c r="D362" s="15">
        <f t="shared" si="36"/>
        <v>1.0328241370570801</v>
      </c>
      <c r="E362" s="15">
        <f t="shared" si="37"/>
        <v>-0.4077719853679852</v>
      </c>
      <c r="F362" s="15">
        <f>+(-TAN(Cálculos!$P$18)*TAN(Cálculos!E362))</f>
        <v>-0.29782097517653033</v>
      </c>
      <c r="G362" s="15">
        <f>IF(F362&gt;1,0,IF(F362&lt;-1,PI(),ACOS(-TAN(Cálculos!$P$18)*TAN(Cálculos!E362))))</f>
        <v>1.873205560009588</v>
      </c>
      <c r="H362" s="6">
        <f t="shared" si="38"/>
        <v>14.310236366531901</v>
      </c>
      <c r="I362" s="80">
        <f>+(SIN((-6)*2*PI()/360)-SIN(Cálculos!$P$18)*SIN(E362))/(COS(Cálculos!$P$18)*COS(E362))</f>
        <v>-0.43612340921928983</v>
      </c>
      <c r="J362" s="80">
        <f t="shared" si="34"/>
        <v>-0.43612340921928983</v>
      </c>
      <c r="K362" s="7">
        <f t="shared" si="35"/>
        <v>15.447573295404991</v>
      </c>
      <c r="L362" s="6">
        <f>(24*60/PI()*D362*Cálculos!$P$20*(G362*SIN(E362)*SIN(Cálculos!$P$18)+COS(E362)*COS(Cálculos!$P$18)*SIN(G362)))*$K$1</f>
        <v>513.47668308080893</v>
      </c>
    </row>
    <row r="363" spans="1:12" x14ac:dyDescent="0.25">
      <c r="A363" s="1">
        <v>12</v>
      </c>
      <c r="B363" s="1">
        <v>26</v>
      </c>
      <c r="C363" s="1">
        <f t="shared" si="33"/>
        <v>360</v>
      </c>
      <c r="D363" s="15">
        <f t="shared" si="36"/>
        <v>1.032877839772842</v>
      </c>
      <c r="E363" s="15">
        <f t="shared" si="37"/>
        <v>-0.40716641738190851</v>
      </c>
      <c r="F363" s="15">
        <f>+(-TAN(Cálculos!$P$18)*TAN(Cálculos!E363))</f>
        <v>-0.29732570240008832</v>
      </c>
      <c r="G363" s="15">
        <f>IF(F363&gt;1,0,IF(F363&lt;-1,PI(),ACOS(-TAN(Cálculos!$P$18)*TAN(Cálculos!E363))))</f>
        <v>1.8726867862355205</v>
      </c>
      <c r="H363" s="6">
        <f t="shared" si="38"/>
        <v>14.306273226828415</v>
      </c>
      <c r="I363" s="80">
        <f>+(SIN((-6)*2*PI()/360)-SIN(Cálculos!$P$18)*SIN(E363))/(COS(Cálculos!$P$18)*COS(E363))</f>
        <v>-0.43559199186034692</v>
      </c>
      <c r="J363" s="80">
        <f t="shared" si="34"/>
        <v>-0.43559199186034692</v>
      </c>
      <c r="K363" s="7">
        <f t="shared" si="35"/>
        <v>15.443062562795522</v>
      </c>
      <c r="L363" s="6">
        <f>(24*60/PI()*D363*Cálculos!$P$20*(G363*SIN(E363)*SIN(Cálculos!$P$18)+COS(E363)*COS(Cálculos!$P$18)*SIN(G363)))*$K$1</f>
        <v>513.32260355813605</v>
      </c>
    </row>
    <row r="364" spans="1:12" x14ac:dyDescent="0.25">
      <c r="A364" s="1">
        <v>12</v>
      </c>
      <c r="B364" s="1">
        <v>27</v>
      </c>
      <c r="C364" s="1">
        <f t="shared" si="33"/>
        <v>361</v>
      </c>
      <c r="D364" s="15">
        <f t="shared" si="36"/>
        <v>1.0329218000751172</v>
      </c>
      <c r="E364" s="15">
        <f t="shared" si="37"/>
        <v>-0.40644019719899055</v>
      </c>
      <c r="F364" s="15">
        <f>+(-TAN(Cálculos!$P$18)*TAN(Cálculos!E364))</f>
        <v>-0.29673209343144724</v>
      </c>
      <c r="G364" s="15">
        <f>IF(F364&gt;1,0,IF(F364&lt;-1,PI(),ACOS(-TAN(Cálculos!$P$18)*TAN(Cálculos!E364))))</f>
        <v>1.8720651205433407</v>
      </c>
      <c r="H364" s="6">
        <f t="shared" si="38"/>
        <v>14.301524050771086</v>
      </c>
      <c r="I364" s="80">
        <f>+(SIN((-6)*2*PI()/360)-SIN(Cálculos!$P$18)*SIN(E364))/(COS(Cálculos!$P$18)*COS(E364))</f>
        <v>-0.43495512866091024</v>
      </c>
      <c r="J364" s="80">
        <f t="shared" si="34"/>
        <v>-0.43495512866091024</v>
      </c>
      <c r="K364" s="7">
        <f t="shared" si="35"/>
        <v>15.437658490681754</v>
      </c>
      <c r="L364" s="6">
        <f>(24*60/PI()*D364*Cálculos!$P$20*(G364*SIN(E364)*SIN(Cálculos!$P$18)+COS(E364)*COS(Cálculos!$P$18)*SIN(G364)))*$K$1</f>
        <v>513.12751243618129</v>
      </c>
    </row>
    <row r="365" spans="1:12" x14ac:dyDescent="0.25">
      <c r="A365" s="1">
        <v>12</v>
      </c>
      <c r="B365" s="1">
        <v>28</v>
      </c>
      <c r="C365" s="1">
        <f t="shared" si="33"/>
        <v>362</v>
      </c>
      <c r="D365" s="15">
        <f t="shared" si="36"/>
        <v>1.0329560049375197</v>
      </c>
      <c r="E365" s="15">
        <f t="shared" si="37"/>
        <v>-0.40559354001394465</v>
      </c>
      <c r="F365" s="15">
        <f>+(-TAN(Cálculos!$P$18)*TAN(Cálculos!E365))</f>
        <v>-0.29604050811136023</v>
      </c>
      <c r="G365" s="15">
        <f>IF(F365&gt;1,0,IF(F365&lt;-1,PI(),ACOS(-TAN(Cálculos!$P$18)*TAN(Cálculos!E365))))</f>
        <v>1.8713409990829863</v>
      </c>
      <c r="H365" s="6">
        <f t="shared" si="38"/>
        <v>14.295992170299996</v>
      </c>
      <c r="I365" s="80">
        <f>+(SIN((-6)*2*PI()/360)-SIN(Cálculos!$P$18)*SIN(E365))/(COS(Cálculos!$P$18)*COS(E365))</f>
        <v>-0.4342132419139127</v>
      </c>
      <c r="J365" s="80">
        <f t="shared" si="34"/>
        <v>-0.4342132419139127</v>
      </c>
      <c r="K365" s="7">
        <f t="shared" si="35"/>
        <v>15.431365573625252</v>
      </c>
      <c r="L365" s="6">
        <f>(24*60/PI()*D365*Cálculos!$P$20*(G365*SIN(E365)*SIN(Cálculos!$P$18)+COS(E365)*COS(Cálculos!$P$18)*SIN(G365)))*$K$1</f>
        <v>512.8913966598659</v>
      </c>
    </row>
    <row r="366" spans="1:12" x14ac:dyDescent="0.25">
      <c r="A366" s="1">
        <v>12</v>
      </c>
      <c r="B366" s="1">
        <v>29</v>
      </c>
      <c r="C366" s="1">
        <f t="shared" si="33"/>
        <v>363</v>
      </c>
      <c r="D366" s="15">
        <f t="shared" si="36"/>
        <v>1.0329804442244102</v>
      </c>
      <c r="E366" s="15">
        <f t="shared" si="37"/>
        <v>-0.40462669670956714</v>
      </c>
      <c r="F366" s="15">
        <f>+(-TAN(Cálculos!$P$18)*TAN(Cálculos!E366))</f>
        <v>-0.2952513643861448</v>
      </c>
      <c r="G366" s="15">
        <f>IF(F366&gt;1,0,IF(F366&lt;-1,PI(),ACOS(-TAN(Cálculos!$P$18)*TAN(Cálculos!E366))))</f>
        <v>1.8705149279565041</v>
      </c>
      <c r="H366" s="6">
        <f t="shared" si="38"/>
        <v>14.28968145174999</v>
      </c>
      <c r="I366" s="80">
        <f>+(SIN((-6)*2*PI()/360)-SIN(Cálculos!$P$18)*SIN(E366))/(COS(Cálculos!$P$18)*COS(E366))</f>
        <v>-0.43336682208047156</v>
      </c>
      <c r="J366" s="80">
        <f t="shared" si="34"/>
        <v>-0.43336682208047156</v>
      </c>
      <c r="K366" s="7">
        <f t="shared" si="35"/>
        <v>15.42418902397865</v>
      </c>
      <c r="L366" s="6">
        <f>(24*60/PI()*D366*Cálculos!$P$20*(G366*SIN(E366)*SIN(Cálculos!$P$18)+COS(E366)*COS(Cálculos!$P$18)*SIN(G366)))*$K$1</f>
        <v>512.61424551337973</v>
      </c>
    </row>
    <row r="367" spans="1:12" x14ac:dyDescent="0.25">
      <c r="A367" s="1">
        <v>12</v>
      </c>
      <c r="B367" s="1">
        <v>30</v>
      </c>
      <c r="C367" s="1">
        <f t="shared" si="33"/>
        <v>364</v>
      </c>
      <c r="D367" s="15">
        <f t="shared" si="36"/>
        <v>1.0329951106939008</v>
      </c>
      <c r="E367" s="15">
        <f t="shared" si="37"/>
        <v>-0.40353995378239521</v>
      </c>
      <c r="F367" s="15">
        <f>+(-TAN(Cálculos!$P$18)*TAN(Cálculos!E367))</f>
        <v>-0.29436513747250093</v>
      </c>
      <c r="G367" s="15">
        <f>IF(F367&gt;1,0,IF(F367&lt;-1,PI(),ACOS(-TAN(Cálculos!$P$18)*TAN(Cálculos!E367))))</f>
        <v>1.8695874819945699</v>
      </c>
      <c r="H367" s="6">
        <f t="shared" si="38"/>
        <v>14.282596286503953</v>
      </c>
      <c r="I367" s="80">
        <f>+(SIN((-6)*2*PI()/360)-SIN(Cálculos!$P$18)*SIN(E367))/(COS(Cálculos!$P$18)*COS(E367))</f>
        <v>-0.43241642679973324</v>
      </c>
      <c r="J367" s="80">
        <f t="shared" si="34"/>
        <v>-0.43241642679973324</v>
      </c>
      <c r="K367" s="7">
        <f t="shared" si="35"/>
        <v>15.41613475792488</v>
      </c>
      <c r="L367" s="6">
        <f>(24*60/PI()*D367*Cálculos!$P$20*(G367*SIN(E367)*SIN(Cálculos!$P$18)+COS(E367)*COS(Cálculos!$P$18)*SIN(G367)))*$K$1</f>
        <v>512.29605071362687</v>
      </c>
    </row>
    <row r="368" spans="1:12" x14ac:dyDescent="0.25">
      <c r="A368" s="1">
        <v>12</v>
      </c>
      <c r="B368" s="1">
        <v>31</v>
      </c>
      <c r="C368" s="1">
        <f t="shared" si="33"/>
        <v>365</v>
      </c>
      <c r="D368" s="15">
        <f t="shared" si="36"/>
        <v>1.0329999999999999</v>
      </c>
      <c r="E368" s="15">
        <f t="shared" si="37"/>
        <v>-0.40233363325781207</v>
      </c>
      <c r="F368" s="15">
        <f>+(-TAN(Cálculos!$P$18)*TAN(Cálculos!E368))</f>
        <v>-0.29338235891287284</v>
      </c>
      <c r="G368" s="15">
        <f>IF(F368&gt;1,0,IF(F368&lt;-1,PI(),ACOS(-TAN(Cálculos!$P$18)*TAN(Cálculos!E368))))</f>
        <v>1.8685593033758836</v>
      </c>
      <c r="H368" s="6">
        <f t="shared" si="38"/>
        <v>14.274741580445776</v>
      </c>
      <c r="I368" s="80">
        <f>+(SIN((-6)*2*PI()/360)-SIN(Cálculos!$P$18)*SIN(E368))/(COS(Cálculos!$P$18)*COS(E368))</f>
        <v>-0.43136267976888693</v>
      </c>
      <c r="J368" s="80">
        <f t="shared" si="34"/>
        <v>-0.43136267976888693</v>
      </c>
      <c r="K368" s="7">
        <f t="shared" si="35"/>
        <v>15.40720937974824</v>
      </c>
      <c r="L368" s="6">
        <f>(24*60/PI()*D368*Cálculos!$P$20*(G368*SIN(E368)*SIN(Cálculos!$P$18)+COS(E368)*COS(Cálculos!$P$18)*SIN(G368)))*$K$1</f>
        <v>511.93680651548505</v>
      </c>
    </row>
  </sheetData>
  <mergeCells count="2">
    <mergeCell ref="A1:B1"/>
    <mergeCell ref="C1:D1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D392"/>
  <sheetViews>
    <sheetView tabSelected="1" workbookViewId="0">
      <selection activeCell="H27" sqref="H27"/>
    </sheetView>
  </sheetViews>
  <sheetFormatPr baseColWidth="10" defaultRowHeight="15" x14ac:dyDescent="0.25"/>
  <cols>
    <col min="1" max="1" width="15.85546875" style="39" customWidth="1"/>
    <col min="2" max="2" width="2.85546875" style="39" customWidth="1"/>
    <col min="3" max="3" width="9" style="21" customWidth="1"/>
    <col min="4" max="6" width="17.28515625" style="21" customWidth="1"/>
    <col min="7" max="8" width="17.28515625" style="39" customWidth="1"/>
    <col min="9" max="10" width="11.42578125" style="39"/>
    <col min="11" max="11" width="20" style="39" customWidth="1"/>
    <col min="12" max="29" width="11.42578125" style="39"/>
  </cols>
  <sheetData>
    <row r="1" spans="1:11" ht="56.25" customHeight="1" thickBot="1" x14ac:dyDescent="0.3">
      <c r="C1" s="40"/>
      <c r="D1" s="40"/>
      <c r="E1" s="40"/>
      <c r="F1" s="40"/>
    </row>
    <row r="2" spans="1:11" ht="25.5" customHeight="1" thickBot="1" x14ac:dyDescent="0.3">
      <c r="C2" s="121" t="str">
        <f>+Datos!B2</f>
        <v>Observatorio Central</v>
      </c>
      <c r="D2" s="122"/>
      <c r="E2" s="122"/>
      <c r="F2" s="122"/>
      <c r="G2" s="122"/>
      <c r="H2" s="123"/>
    </row>
    <row r="3" spans="1:11" ht="15.75" x14ac:dyDescent="0.25">
      <c r="C3" s="58" t="s">
        <v>38</v>
      </c>
      <c r="D3" s="59" t="s">
        <v>5</v>
      </c>
      <c r="E3" s="60" t="s">
        <v>37</v>
      </c>
      <c r="F3" s="60" t="s">
        <v>10</v>
      </c>
      <c r="G3" s="60" t="s">
        <v>57</v>
      </c>
      <c r="H3" s="60" t="s">
        <v>58</v>
      </c>
      <c r="J3" s="111" t="s">
        <v>62</v>
      </c>
    </row>
    <row r="4" spans="1:11" ht="15.75" thickBot="1" x14ac:dyDescent="0.3">
      <c r="C4" s="61"/>
      <c r="D4" s="59" t="s">
        <v>28</v>
      </c>
      <c r="E4" s="60" t="s">
        <v>28</v>
      </c>
      <c r="F4" s="60" t="str">
        <f>+Cálculos!L3</f>
        <v>(W/m2)</v>
      </c>
      <c r="G4" s="60" t="s">
        <v>28</v>
      </c>
      <c r="H4" s="60" t="str">
        <f>+Cálculos!L3</f>
        <v>(W/m2)</v>
      </c>
      <c r="J4" s="39" t="s">
        <v>63</v>
      </c>
    </row>
    <row r="5" spans="1:11" x14ac:dyDescent="0.25">
      <c r="C5" s="68">
        <v>41640</v>
      </c>
      <c r="D5" s="62">
        <f>+Cálculos!H4</f>
        <v>14.266122742264457</v>
      </c>
      <c r="E5" s="63">
        <f>+Cálculos!K4</f>
        <v>15.397420164423238</v>
      </c>
      <c r="F5" s="104">
        <f>+Cálculos!L4</f>
        <v>511.53650982907465</v>
      </c>
      <c r="G5" s="108">
        <v>11</v>
      </c>
      <c r="H5" s="62">
        <f>+F5*($K$7+$K$8*(G$5/D$5))</f>
        <v>309.00978763855562</v>
      </c>
    </row>
    <row r="6" spans="1:11" x14ac:dyDescent="0.25">
      <c r="C6" s="69">
        <v>41641</v>
      </c>
      <c r="D6" s="64">
        <f>+Cálculos!H5</f>
        <v>14.256745670665813</v>
      </c>
      <c r="E6" s="65">
        <f>+Cálculos!K5</f>
        <v>15.386775038615033</v>
      </c>
      <c r="F6" s="105">
        <f>+Cálculos!L5</f>
        <v>511.09516034922348</v>
      </c>
      <c r="G6" s="109">
        <v>10.199999999999999</v>
      </c>
      <c r="H6" s="64">
        <f t="shared" ref="H6:H69" si="0">+F6*($K$7+$K$8*(G6/D6))</f>
        <v>293.11201972176673</v>
      </c>
      <c r="J6" s="124" t="s">
        <v>59</v>
      </c>
      <c r="K6" s="124"/>
    </row>
    <row r="7" spans="1:11" x14ac:dyDescent="0.25">
      <c r="C7" s="69">
        <v>41642</v>
      </c>
      <c r="D7" s="64">
        <f>+Cálculos!H6</f>
        <v>14.246616740553057</v>
      </c>
      <c r="E7" s="65">
        <f>+Cálculos!K6</f>
        <v>15.37528256019257</v>
      </c>
      <c r="F7" s="105">
        <f>+Cálculos!L6</f>
        <v>510.61276069733026</v>
      </c>
      <c r="G7" s="109">
        <v>9.1</v>
      </c>
      <c r="H7" s="64">
        <f t="shared" si="0"/>
        <v>271.29442115871819</v>
      </c>
      <c r="J7" s="107" t="s">
        <v>60</v>
      </c>
      <c r="K7" s="110">
        <v>0.18</v>
      </c>
    </row>
    <row r="8" spans="1:11" ht="18.75" x14ac:dyDescent="0.3">
      <c r="A8" s="41" t="s">
        <v>73</v>
      </c>
      <c r="C8" s="69">
        <v>41643</v>
      </c>
      <c r="D8" s="64">
        <f>+Cálculos!H7</f>
        <v>14.235742788241426</v>
      </c>
      <c r="E8" s="65">
        <f>+Cálculos!K7</f>
        <v>15.362951896361986</v>
      </c>
      <c r="F8" s="105">
        <f>+Cálculos!L7</f>
        <v>510.08931657582048</v>
      </c>
      <c r="G8" s="109">
        <v>11.7</v>
      </c>
      <c r="H8" s="64">
        <f t="shared" si="0"/>
        <v>322.39236660842602</v>
      </c>
      <c r="J8" s="107" t="s">
        <v>61</v>
      </c>
      <c r="K8" s="110">
        <v>0.55000000000000004</v>
      </c>
    </row>
    <row r="9" spans="1:11" x14ac:dyDescent="0.25">
      <c r="C9" s="69">
        <v>41644</v>
      </c>
      <c r="D9" s="64">
        <f>+Cálculos!H8</f>
        <v>14.224131095775929</v>
      </c>
      <c r="E9" s="65">
        <f>+Cálculos!K8</f>
        <v>15.34979280053301</v>
      </c>
      <c r="F9" s="105">
        <f>+Cálculos!L8</f>
        <v>509.52483693539392</v>
      </c>
      <c r="G9" s="109">
        <v>11.3</v>
      </c>
      <c r="H9" s="64">
        <f t="shared" si="0"/>
        <v>314.34296304843554</v>
      </c>
    </row>
    <row r="10" spans="1:11" x14ac:dyDescent="0.25">
      <c r="C10" s="69">
        <v>41645</v>
      </c>
      <c r="D10" s="64">
        <f>+Cálculos!H9</f>
        <v>14.211789374424225</v>
      </c>
      <c r="E10" s="65">
        <f>+Cálculos!K9</f>
        <v>15.335815588035922</v>
      </c>
      <c r="F10" s="105">
        <f>+Cálculos!L9</f>
        <v>508.9193341552371</v>
      </c>
      <c r="G10" s="109">
        <v>7.7</v>
      </c>
      <c r="H10" s="64">
        <f t="shared" si="0"/>
        <v>243.25938687034989</v>
      </c>
    </row>
    <row r="11" spans="1:11" x14ac:dyDescent="0.25">
      <c r="C11" s="69">
        <v>41646</v>
      </c>
      <c r="D11" s="64">
        <f>+Cálculos!H10</f>
        <v>14.19872574741934</v>
      </c>
      <c r="E11" s="65">
        <f>+Cálculos!K10</f>
        <v>15.321031110809711</v>
      </c>
      <c r="F11" s="105">
        <f>+Cálculos!L10</f>
        <v>508.27282423637558</v>
      </c>
      <c r="G11" s="109">
        <v>8.6999999999999993</v>
      </c>
      <c r="H11" s="64">
        <f t="shared" si="0"/>
        <v>262.77810339177375</v>
      </c>
    </row>
    <row r="12" spans="1:11" x14ac:dyDescent="0.25">
      <c r="C12" s="69">
        <v>41647</v>
      </c>
      <c r="D12" s="64">
        <f>+Cálculos!H11</f>
        <v>14.184948732029126</v>
      </c>
      <c r="E12" s="65">
        <f>+Cálculos!K11</f>
        <v>15.305450731185081</v>
      </c>
      <c r="F12" s="105">
        <f>+Cálculos!L11</f>
        <v>507.58532700830341</v>
      </c>
      <c r="G12" s="109">
        <v>2.1</v>
      </c>
      <c r="H12" s="64">
        <f t="shared" si="0"/>
        <v>132.69515594217302</v>
      </c>
    </row>
    <row r="13" spans="1:11" x14ac:dyDescent="0.25">
      <c r="C13" s="69">
        <v>41648</v>
      </c>
      <c r="D13" s="64">
        <f>+Cálculos!H12</f>
        <v>14.170467221030595</v>
      </c>
      <c r="E13" s="65">
        <f>+Cálculos!K12</f>
        <v>15.289086294887031</v>
      </c>
      <c r="F13" s="105">
        <f>+Cálculos!L12</f>
        <v>506.85686634901231</v>
      </c>
      <c r="G13" s="109">
        <v>2.8</v>
      </c>
      <c r="H13" s="64">
        <f t="shared" si="0"/>
        <v>146.31778131943753</v>
      </c>
    </row>
    <row r="14" spans="1:11" x14ac:dyDescent="0.25">
      <c r="C14" s="69">
        <v>41649</v>
      </c>
      <c r="D14" s="64">
        <f>+Cálculos!H13</f>
        <v>14.155290463668658</v>
      </c>
      <c r="E14" s="65">
        <f>+Cálculos!K13</f>
        <v>15.27195010338286</v>
      </c>
      <c r="F14" s="105">
        <f>+Cálculos!L13</f>
        <v>506.08747041850677</v>
      </c>
      <c r="G14" s="109">
        <v>11.5</v>
      </c>
      <c r="H14" s="64">
        <f t="shared" si="0"/>
        <v>317.23050740682265</v>
      </c>
    </row>
    <row r="15" spans="1:11" x14ac:dyDescent="0.25">
      <c r="C15" s="69">
        <v>41650</v>
      </c>
      <c r="D15" s="64">
        <f>+Cálculos!H14</f>
        <v>14.139428046179036</v>
      </c>
      <c r="E15" s="65">
        <f>+Cálculos!K14</f>
        <v>15.254054885700826</v>
      </c>
      <c r="F15" s="105">
        <f>+Cálculos!L14</f>
        <v>505.2771719058515</v>
      </c>
      <c r="G15" s="109">
        <v>11.5</v>
      </c>
      <c r="H15" s="64">
        <f t="shared" si="0"/>
        <v>316.97587317280465</v>
      </c>
    </row>
    <row r="16" spans="1:11" x14ac:dyDescent="0.25">
      <c r="C16" s="69">
        <v>41651</v>
      </c>
      <c r="D16" s="64">
        <f>+Cálculos!H15</f>
        <v>14.122889871955106</v>
      </c>
      <c r="E16" s="65">
        <f>+Cálculos!K15</f>
        <v>15.235413769843744</v>
      </c>
      <c r="F16" s="105">
        <f>+Cálculos!L15</f>
        <v>504.42600828976157</v>
      </c>
      <c r="G16" s="109">
        <v>10.9</v>
      </c>
      <c r="H16" s="64">
        <f t="shared" si="0"/>
        <v>304.91956619312572</v>
      </c>
    </row>
    <row r="17" spans="3:8" x14ac:dyDescent="0.25">
      <c r="C17" s="69">
        <v>41652</v>
      </c>
      <c r="D17" s="64">
        <f>+Cálculos!H16</f>
        <v>14.105686141438202</v>
      </c>
      <c r="E17" s="65">
        <f>+Cálculos!K16</f>
        <v>15.216040253919861</v>
      </c>
      <c r="F17" s="105">
        <f>+Cálculos!L16</f>
        <v>503.53402211269525</v>
      </c>
      <c r="G17" s="109">
        <v>7.9</v>
      </c>
      <c r="H17" s="64">
        <f t="shared" si="0"/>
        <v>245.74061901455431</v>
      </c>
    </row>
    <row r="18" spans="3:8" x14ac:dyDescent="0.25">
      <c r="C18" s="69">
        <v>41653</v>
      </c>
      <c r="D18" s="64">
        <f>+Cálculos!H17</f>
        <v>14.087827331809516</v>
      </c>
      <c r="E18" s="65">
        <f>+Cálculos!K17</f>
        <v>15.195948177110523</v>
      </c>
      <c r="F18" s="105">
        <f>+Cálculos!L17</f>
        <v>502.60126126835888</v>
      </c>
      <c r="G18" s="109">
        <v>7.2</v>
      </c>
      <c r="H18" s="64">
        <f t="shared" si="0"/>
        <v>231.74629267642015</v>
      </c>
    </row>
    <row r="19" spans="3:8" x14ac:dyDescent="0.25">
      <c r="C19" s="69">
        <v>41654</v>
      </c>
      <c r="D19" s="64">
        <f>+Cálculos!H18</f>
        <v>14.069324176560741</v>
      </c>
      <c r="E19" s="65">
        <f>+Cálculos!K18</f>
        <v>15.175151690590903</v>
      </c>
      <c r="F19" s="105">
        <f>+Cálculos!L18</f>
        <v>501.62777930248114</v>
      </c>
      <c r="G19" s="109">
        <v>9.4</v>
      </c>
      <c r="H19" s="64">
        <f t="shared" si="0"/>
        <v>274.62421522465826</v>
      </c>
    </row>
    <row r="20" spans="3:8" x14ac:dyDescent="0.25">
      <c r="C20" s="69">
        <v>41655</v>
      </c>
      <c r="D20" s="64">
        <f>+Cálculos!H19</f>
        <v>14.050187645018514</v>
      </c>
      <c r="E20" s="65">
        <f>+Cálculos!K19</f>
        <v>15.153665228515859</v>
      </c>
      <c r="F20" s="105">
        <f>+Cálculos!L19</f>
        <v>500.61363572665005</v>
      </c>
      <c r="G20" s="109">
        <v>11.5</v>
      </c>
      <c r="H20" s="64">
        <f t="shared" si="0"/>
        <v>315.47265783835792</v>
      </c>
    </row>
    <row r="21" spans="3:8" x14ac:dyDescent="0.25">
      <c r="C21" s="69">
        <v>41656</v>
      </c>
      <c r="D21" s="64">
        <f>+Cálculos!H20</f>
        <v>14.030428921895679</v>
      </c>
      <c r="E21" s="65">
        <f>+Cálculos!K20</f>
        <v>15.131503479178496</v>
      </c>
      <c r="F21" s="105">
        <f>+Cálculos!L20</f>
        <v>499.55889634494969</v>
      </c>
      <c r="G21" s="109">
        <v>11.4</v>
      </c>
      <c r="H21" s="64">
        <f t="shared" si="0"/>
        <v>313.16639785474899</v>
      </c>
    </row>
    <row r="22" spans="3:8" x14ac:dyDescent="0.25">
      <c r="C22" s="69">
        <v>41657</v>
      </c>
      <c r="D22" s="64">
        <f>+Cálculos!H21</f>
        <v>14.010059386939741</v>
      </c>
      <c r="E22" s="65">
        <f>+Cálculos!K21</f>
        <v>15.108681356443761</v>
      </c>
      <c r="F22" s="105">
        <f>+Cálculos!L21</f>
        <v>498.46363359307048</v>
      </c>
      <c r="G22" s="109">
        <v>11.5</v>
      </c>
      <c r="H22" s="64">
        <f t="shared" si="0"/>
        <v>314.76050745248011</v>
      </c>
    </row>
    <row r="23" spans="3:8" x14ac:dyDescent="0.25">
      <c r="C23" s="69">
        <v>41658</v>
      </c>
      <c r="D23" s="64">
        <f>+Cálculos!H22</f>
        <v>13.989090594746164</v>
      </c>
      <c r="E23" s="65">
        <f>+Cálculos!K22</f>
        <v>15.085213971553962</v>
      </c>
      <c r="F23" s="105">
        <f>+Cálculos!L22</f>
        <v>497.32792688948854</v>
      </c>
      <c r="G23" s="109">
        <v>10.3</v>
      </c>
      <c r="H23" s="64">
        <f t="shared" si="0"/>
        <v>290.91615746467193</v>
      </c>
    </row>
    <row r="24" spans="3:8" x14ac:dyDescent="0.25">
      <c r="C24" s="69">
        <v>41659</v>
      </c>
      <c r="D24" s="64">
        <f>+Cálculos!H23</f>
        <v>13.967534254800899</v>
      </c>
      <c r="E24" s="65">
        <f>+Cálculos!K23</f>
        <v>15.061116605397141</v>
      </c>
      <c r="F24" s="105">
        <f>+Cálculos!L23</f>
        <v>496.15186299825882</v>
      </c>
      <c r="G24" s="109">
        <v>11.4</v>
      </c>
      <c r="H24" s="64">
        <f t="shared" si="0"/>
        <v>312.02897856242072</v>
      </c>
    </row>
    <row r="25" spans="3:8" x14ac:dyDescent="0.25">
      <c r="C25" s="69">
        <v>41660</v>
      </c>
      <c r="D25" s="64">
        <f>+Cálculos!H24</f>
        <v>13.945402211813354</v>
      </c>
      <c r="E25" s="65">
        <f>+Cálculos!K24</f>
        <v>15.036404681322994</v>
      </c>
      <c r="F25" s="105">
        <f>+Cálculos!L24</f>
        <v>494.93553640288258</v>
      </c>
      <c r="G25" s="109">
        <v>11.6</v>
      </c>
      <c r="H25" s="64">
        <f t="shared" si="0"/>
        <v>315.5206409789626</v>
      </c>
    </row>
    <row r="26" spans="3:8" x14ac:dyDescent="0.25">
      <c r="C26" s="69">
        <v>41661</v>
      </c>
      <c r="D26" s="64">
        <f>+Cálculos!H25</f>
        <v>13.922706426397289</v>
      </c>
      <c r="E26" s="65">
        <f>+Cálculos!K25</f>
        <v>15.011093738584687</v>
      </c>
      <c r="F26" s="105">
        <f>+Cálculos!L25</f>
        <v>493.67904969064523</v>
      </c>
      <c r="G26" s="109">
        <v>4.2</v>
      </c>
      <c r="H26" s="64">
        <f t="shared" si="0"/>
        <v>170.77149068262358</v>
      </c>
    </row>
    <row r="27" spans="3:8" x14ac:dyDescent="0.25">
      <c r="C27" s="69">
        <v>41662</v>
      </c>
      <c r="D27" s="64">
        <f>+Cálculos!H26</f>
        <v>13.899458956153515</v>
      </c>
      <c r="E27" s="65">
        <f>+Cálculos!K26</f>
        <v>14.98519940647834</v>
      </c>
      <c r="F27" s="105">
        <f>+Cálculos!L26</f>
        <v>492.38251394675405</v>
      </c>
      <c r="G27" s="109">
        <v>11.6</v>
      </c>
      <c r="H27" s="64">
        <f t="shared" si="0"/>
        <v>314.63768126338971</v>
      </c>
    </row>
    <row r="28" spans="3:8" x14ac:dyDescent="0.25">
      <c r="C28" s="69">
        <v>41663</v>
      </c>
      <c r="D28" s="64">
        <f>+Cálculos!H27</f>
        <v>13.875671937204423</v>
      </c>
      <c r="E28" s="65">
        <f>+Cálculos!K27</f>
        <v>14.958737379245161</v>
      </c>
      <c r="F28" s="105">
        <f>+Cálculos!L27</f>
        <v>491.04604915752338</v>
      </c>
      <c r="G28" s="109">
        <v>8.3000000000000007</v>
      </c>
      <c r="H28" s="64">
        <f t="shared" si="0"/>
        <v>249.93903929480228</v>
      </c>
    </row>
    <row r="29" spans="3:8" x14ac:dyDescent="0.25">
      <c r="C29" s="69">
        <v>41664</v>
      </c>
      <c r="D29" s="64">
        <f>+Cálculos!H28</f>
        <v>13.851357566226401</v>
      </c>
      <c r="E29" s="65">
        <f>+Cálculos!K28</f>
        <v>14.931723391794815</v>
      </c>
      <c r="F29" s="105">
        <f>+Cálculos!L28</f>
        <v>489.66978462180219</v>
      </c>
      <c r="G29" s="109">
        <v>11.4</v>
      </c>
      <c r="H29" s="64">
        <f t="shared" si="0"/>
        <v>309.79605852879615</v>
      </c>
    </row>
    <row r="30" spans="3:8" x14ac:dyDescent="0.25">
      <c r="C30" s="69">
        <v>41665</v>
      </c>
      <c r="D30" s="64">
        <f>+Cálculos!H29</f>
        <v>13.826528083022227</v>
      </c>
      <c r="E30" s="65">
        <f>+Cálculos!K29</f>
        <v>14.904173196301542</v>
      </c>
      <c r="F30" s="105">
        <f>+Cálculos!L29</f>
        <v>488.25385936975385</v>
      </c>
      <c r="G30" s="109">
        <v>11.4</v>
      </c>
      <c r="H30" s="64">
        <f t="shared" si="0"/>
        <v>309.29714952657662</v>
      </c>
    </row>
    <row r="31" spans="3:8" x14ac:dyDescent="0.25">
      <c r="C31" s="69">
        <v>41666</v>
      </c>
      <c r="D31" s="64">
        <f>+Cálculos!H30</f>
        <v>13.801195753671538</v>
      </c>
      <c r="E31" s="65">
        <f>+Cálculos!K30</f>
        <v>14.87610253971841</v>
      </c>
      <c r="F31" s="105">
        <f>+Cálculos!L30</f>
        <v>486.79842258804678</v>
      </c>
      <c r="G31" s="109">
        <v>11.5</v>
      </c>
      <c r="H31" s="64">
        <f t="shared" si="0"/>
        <v>310.72032869452505</v>
      </c>
    </row>
    <row r="32" spans="3:8" x14ac:dyDescent="0.25">
      <c r="C32" s="69">
        <v>41667</v>
      </c>
      <c r="D32" s="64">
        <f>+Cálculos!H31</f>
        <v>13.775372854293414</v>
      </c>
      <c r="E32" s="65">
        <f>+Cálculos!K31</f>
        <v>14.847527142248206</v>
      </c>
      <c r="F32" s="105">
        <f>+Cálculos!L31</f>
        <v>485.30363405044216</v>
      </c>
      <c r="G32" s="109">
        <v>11.5</v>
      </c>
      <c r="H32" s="64">
        <f t="shared" si="0"/>
        <v>310.18314072153879</v>
      </c>
    </row>
    <row r="33" spans="3:8" x14ac:dyDescent="0.25">
      <c r="C33" s="69">
        <v>41668</v>
      </c>
      <c r="D33" s="64">
        <f>+Cálculos!H32</f>
        <v>13.749071655451194</v>
      </c>
      <c r="E33" s="65">
        <f>+Cálculos!K32</f>
        <v>14.818462676803549</v>
      </c>
      <c r="F33" s="105">
        <f>+Cálculos!L32</f>
        <v>483.76966455270662</v>
      </c>
      <c r="G33" s="109">
        <v>4</v>
      </c>
      <c r="H33" s="64">
        <f t="shared" si="0"/>
        <v>164.48691224906662</v>
      </c>
    </row>
    <row r="34" spans="3:8" x14ac:dyDescent="0.25">
      <c r="C34" s="69">
        <v>41669</v>
      </c>
      <c r="D34" s="64">
        <f>+Cálculos!H33</f>
        <v>13.722304407225661</v>
      </c>
      <c r="E34" s="65">
        <f>+Cálculos!K33</f>
        <v>14.788924749482399</v>
      </c>
      <c r="F34" s="105">
        <f>+Cálculos!L33</f>
        <v>482.19669635072347</v>
      </c>
      <c r="G34" s="109">
        <v>0.1</v>
      </c>
      <c r="H34" s="64">
        <f t="shared" si="0"/>
        <v>88.728084980037622</v>
      </c>
    </row>
    <row r="35" spans="3:8" x14ac:dyDescent="0.25">
      <c r="C35" s="69">
        <v>41670</v>
      </c>
      <c r="D35" s="64">
        <f>+Cálculos!H34</f>
        <v>13.695083324978969</v>
      </c>
      <c r="E35" s="65">
        <f>+Cálculos!K34</f>
        <v>14.758928881079569</v>
      </c>
      <c r="F35" s="105">
        <f>+Cálculos!L34</f>
        <v>480.5849236006157</v>
      </c>
      <c r="G35" s="109">
        <v>0.6</v>
      </c>
      <c r="H35" s="64">
        <f t="shared" si="0"/>
        <v>98.085575394576949</v>
      </c>
    </row>
    <row r="36" spans="3:8" x14ac:dyDescent="0.25">
      <c r="C36" s="69">
        <v>41671</v>
      </c>
      <c r="D36" s="64">
        <f>+Cálculos!H35</f>
        <v>13.667420575827864</v>
      </c>
      <c r="E36" s="65">
        <f>+Cálculos!K35</f>
        <v>14.728490489649005</v>
      </c>
      <c r="F36" s="105">
        <f>+Cálculos!L35</f>
        <v>478.93455279965451</v>
      </c>
      <c r="G36" s="109">
        <v>11.4</v>
      </c>
      <c r="H36" s="64">
        <f t="shared" si="0"/>
        <v>305.92192695834831</v>
      </c>
    </row>
    <row r="37" spans="3:8" x14ac:dyDescent="0.25">
      <c r="C37" s="69">
        <v>41672</v>
      </c>
      <c r="D37" s="64">
        <f>+Cálculos!H36</f>
        <v>13.639328265841256</v>
      </c>
      <c r="E37" s="65">
        <f>+Cálculos!K36</f>
        <v>14.697624874126515</v>
      </c>
      <c r="F37" s="105">
        <f>+Cálculos!L36</f>
        <v>477.24580322667083</v>
      </c>
      <c r="G37" s="109">
        <v>11.8</v>
      </c>
      <c r="H37" s="64">
        <f t="shared" si="0"/>
        <v>312.99206023944492</v>
      </c>
    </row>
    <row r="38" spans="3:8" x14ac:dyDescent="0.25">
      <c r="C38" s="69">
        <v>41673</v>
      </c>
      <c r="D38" s="64">
        <f>+Cálculos!H37</f>
        <v>13.610818427973578</v>
      </c>
      <c r="E38" s="65">
        <f>+Cálculos!K37</f>
        <v>14.66634719901746</v>
      </c>
      <c r="F38" s="105">
        <f>+Cálculos!L37</f>
        <v>475.5189073806564</v>
      </c>
      <c r="G38" s="109">
        <v>11.5</v>
      </c>
      <c r="H38" s="64">
        <f t="shared" si="0"/>
        <v>306.56887993918076</v>
      </c>
    </row>
    <row r="39" spans="3:8" x14ac:dyDescent="0.25">
      <c r="C39" s="69">
        <v>41674</v>
      </c>
      <c r="D39" s="64">
        <f>+Cálculos!H38</f>
        <v>13.581903010742158</v>
      </c>
      <c r="E39" s="65">
        <f>+Cálculos!K38</f>
        <v>14.634672480149316</v>
      </c>
      <c r="F39" s="105">
        <f>+Cálculos!L38</f>
        <v>473.75411141619884</v>
      </c>
      <c r="G39" s="109">
        <v>11.3</v>
      </c>
      <c r="H39" s="64">
        <f t="shared" si="0"/>
        <v>302.06287217645382</v>
      </c>
    </row>
    <row r="40" spans="3:8" x14ac:dyDescent="0.25">
      <c r="C40" s="69">
        <v>41675</v>
      </c>
      <c r="D40" s="64">
        <f>+Cálculos!H39</f>
        <v>13.552593867653673</v>
      </c>
      <c r="E40" s="65">
        <f>+Cálculos!K39</f>
        <v>14.602615571484639</v>
      </c>
      <c r="F40" s="105">
        <f>+Cálculos!L39</f>
        <v>471.95167557436901</v>
      </c>
      <c r="G40" s="109">
        <v>11.3</v>
      </c>
      <c r="H40" s="64">
        <f t="shared" si="0"/>
        <v>301.38069455490097</v>
      </c>
    </row>
    <row r="41" spans="3:8" x14ac:dyDescent="0.25">
      <c r="C41" s="69">
        <v>41676</v>
      </c>
      <c r="D41" s="64">
        <f>+Cálculos!H40</f>
        <v>13.52290274738167</v>
      </c>
      <c r="E41" s="65">
        <f>+Cálculos!K40</f>
        <v>14.570191152985979</v>
      </c>
      <c r="F41" s="105">
        <f>+Cálculos!L40</f>
        <v>470.11187460765382</v>
      </c>
      <c r="G41" s="109">
        <v>3.2</v>
      </c>
      <c r="H41" s="64">
        <f t="shared" si="0"/>
        <v>145.80499653587927</v>
      </c>
    </row>
    <row r="42" spans="3:8" x14ac:dyDescent="0.25">
      <c r="C42" s="69">
        <v>41677</v>
      </c>
      <c r="D42" s="64">
        <f>+Cálculos!H41</f>
        <v>13.492841284694444</v>
      </c>
      <c r="E42" s="65">
        <f>+Cálculos!K41</f>
        <v>14.537413719520435</v>
      </c>
      <c r="F42" s="105">
        <f>+Cálculos!L41</f>
        <v>468.2349981975068</v>
      </c>
      <c r="G42" s="109">
        <v>0.2</v>
      </c>
      <c r="H42" s="64">
        <f t="shared" si="0"/>
        <v>88.099572013894914</v>
      </c>
    </row>
    <row r="43" spans="3:8" x14ac:dyDescent="0.25">
      <c r="C43" s="69">
        <v>41678</v>
      </c>
      <c r="D43" s="64">
        <f>+Cálculos!H42</f>
        <v>13.462420992129873</v>
      </c>
      <c r="E43" s="65">
        <f>+Cálculos!K42</f>
        <v>14.504297570788422</v>
      </c>
      <c r="F43" s="105">
        <f>+Cálculos!L42</f>
        <v>466.3213513630775</v>
      </c>
      <c r="G43" s="109">
        <v>1.7</v>
      </c>
      <c r="H43" s="64">
        <f t="shared" si="0"/>
        <v>116.32506867675065</v>
      </c>
    </row>
    <row r="44" spans="3:8" x14ac:dyDescent="0.25">
      <c r="C44" s="69">
        <v>41679</v>
      </c>
      <c r="D44" s="64">
        <f>+Cálculos!H43</f>
        <v>13.431653252411419</v>
      </c>
      <c r="E44" s="65">
        <f>+Cálculos!K43</f>
        <v>14.470856802257975</v>
      </c>
      <c r="F44" s="105">
        <f>+Cálculos!L43</f>
        <v>464.37125485967118</v>
      </c>
      <c r="G44" s="109">
        <v>8.8000000000000007</v>
      </c>
      <c r="H44" s="64">
        <f t="shared" si="0"/>
        <v>250.91967993850244</v>
      </c>
    </row>
    <row r="45" spans="3:8" x14ac:dyDescent="0.25">
      <c r="C45" s="69">
        <v>41680</v>
      </c>
      <c r="D45" s="64">
        <f>+Cálculos!H44</f>
        <v>13.400549311597237</v>
      </c>
      <c r="E45" s="65">
        <f>+Cálculos!K44</f>
        <v>14.437105297083285</v>
      </c>
      <c r="F45" s="105">
        <f>+Cálculos!L44</f>
        <v>462.38504556549276</v>
      </c>
      <c r="G45" s="109">
        <v>2.7</v>
      </c>
      <c r="H45" s="64">
        <f t="shared" si="0"/>
        <v>134.46913253275969</v>
      </c>
    </row>
    <row r="46" spans="3:8" x14ac:dyDescent="0.25">
      <c r="C46" s="69">
        <v>41681</v>
      </c>
      <c r="D46" s="64">
        <f>+Cálculos!H45</f>
        <v>13.36912027295233</v>
      </c>
      <c r="E46" s="65">
        <f>+Cálculos!K45</f>
        <v>14.403056718983782</v>
      </c>
      <c r="F46" s="105">
        <f>+Cálculos!L45</f>
        <v>460.36307685522786</v>
      </c>
      <c r="G46" s="109">
        <v>3.8</v>
      </c>
      <c r="H46" s="64">
        <f t="shared" si="0"/>
        <v>154.83410054153202</v>
      </c>
    </row>
    <row r="47" spans="3:8" x14ac:dyDescent="0.25">
      <c r="C47" s="69">
        <v>41682</v>
      </c>
      <c r="D47" s="64">
        <f>+Cálculos!H46</f>
        <v>13.337377091531705</v>
      </c>
      <c r="E47" s="65">
        <f>+Cálculos!K46</f>
        <v>14.368724506057932</v>
      </c>
      <c r="F47" s="105">
        <f>+Cálculos!L46</f>
        <v>458.30571895902932</v>
      </c>
      <c r="G47" s="109">
        <v>9.1</v>
      </c>
      <c r="H47" s="64">
        <f t="shared" si="0"/>
        <v>254.47937893261872</v>
      </c>
    </row>
    <row r="48" spans="3:8" x14ac:dyDescent="0.25">
      <c r="C48" s="69">
        <v>41683</v>
      </c>
      <c r="D48" s="64">
        <f>+Cálculos!H47</f>
        <v>13.305330569461026</v>
      </c>
      <c r="E48" s="65">
        <f>+Cálculos!K47</f>
        <v>14.334121865504104</v>
      </c>
      <c r="F48" s="105">
        <f>+Cálculos!L47</f>
        <v>456.21335930549174</v>
      </c>
      <c r="G48" s="109">
        <v>8.4</v>
      </c>
      <c r="H48" s="64">
        <f t="shared" si="0"/>
        <v>240.52902882205552</v>
      </c>
    </row>
    <row r="49" spans="3:8" x14ac:dyDescent="0.25">
      <c r="C49" s="69">
        <v>41684</v>
      </c>
      <c r="D49" s="64">
        <f>+Cálculos!H48</f>
        <v>13.272991351899488</v>
      </c>
      <c r="E49" s="65">
        <f>+Cálculos!K48</f>
        <v>14.299261769219445</v>
      </c>
      <c r="F49" s="105">
        <f>+Cálculos!L48</f>
        <v>454.08640284721724</v>
      </c>
      <c r="G49" s="109">
        <v>9.6999999999999993</v>
      </c>
      <c r="H49" s="64">
        <f t="shared" si="0"/>
        <v>264.25288375774358</v>
      </c>
    </row>
    <row r="50" spans="3:8" x14ac:dyDescent="0.25">
      <c r="C50" s="69">
        <v>41685</v>
      </c>
      <c r="D50" s="64">
        <f>+Cálculos!H49</f>
        <v>13.240369923668599</v>
      </c>
      <c r="E50" s="65">
        <f>+Cálculos!K49</f>
        <v>14.264156950246205</v>
      </c>
      <c r="F50" s="105">
        <f>+Cálculos!L49</f>
        <v>451.92527236760685</v>
      </c>
      <c r="G50" s="109">
        <v>9.8000000000000007</v>
      </c>
      <c r="H50" s="64">
        <f t="shared" si="0"/>
        <v>265.3200506809082</v>
      </c>
    </row>
    <row r="51" spans="3:8" x14ac:dyDescent="0.25">
      <c r="C51" s="69">
        <v>41686</v>
      </c>
      <c r="D51" s="64">
        <f>+Cálculos!H50</f>
        <v>13.207476606529132</v>
      </c>
      <c r="E51" s="65">
        <f>+Cálculos!K50</f>
        <v>14.228819900034193</v>
      </c>
      <c r="F51" s="105">
        <f>+Cálculos!L50</f>
        <v>449.73040876754379</v>
      </c>
      <c r="G51" s="109">
        <v>9.8000000000000007</v>
      </c>
      <c r="H51" s="64">
        <f t="shared" si="0"/>
        <v>264.48743396431752</v>
      </c>
    </row>
    <row r="52" spans="3:8" x14ac:dyDescent="0.25">
      <c r="C52" s="69">
        <v>41687</v>
      </c>
      <c r="D52" s="64">
        <f>+Cálculos!H51</f>
        <v>13.174321557087799</v>
      </c>
      <c r="E52" s="65">
        <f>+Cálculos!K51</f>
        <v>14.193262866487075</v>
      </c>
      <c r="F52" s="105">
        <f>+Cálculos!L51</f>
        <v>447.5022713306725</v>
      </c>
      <c r="G52" s="109">
        <v>10.199999999999999</v>
      </c>
      <c r="H52" s="64">
        <f t="shared" si="0"/>
        <v>271.10957587415498</v>
      </c>
    </row>
    <row r="53" spans="3:8" x14ac:dyDescent="0.25">
      <c r="C53" s="69">
        <v>41688</v>
      </c>
      <c r="D53" s="64">
        <f>+Cálculos!H52</f>
        <v>13.140914765314077</v>
      </c>
      <c r="E53" s="65">
        <f>+Cálculos!K52</f>
        <v>14.157497852759741</v>
      </c>
      <c r="F53" s="105">
        <f>+Cálculos!L52</f>
        <v>445.24133796602513</v>
      </c>
      <c r="G53" s="109">
        <v>10.3</v>
      </c>
      <c r="H53" s="64">
        <f t="shared" si="0"/>
        <v>272.08534325267306</v>
      </c>
    </row>
    <row r="54" spans="3:8" x14ac:dyDescent="0.25">
      <c r="C54" s="69">
        <v>41689</v>
      </c>
      <c r="D54" s="64">
        <f>+Cálculos!H53</f>
        <v>13.107266053647221</v>
      </c>
      <c r="E54" s="65">
        <f>+Cálculos!K53</f>
        <v>14.121536616773556</v>
      </c>
      <c r="F54" s="105">
        <f>+Cálculos!L53</f>
        <v>442.94810542679323</v>
      </c>
      <c r="G54" s="109">
        <v>10.6</v>
      </c>
      <c r="H54" s="64">
        <f t="shared" si="0"/>
        <v>276.75019333804306</v>
      </c>
    </row>
    <row r="55" spans="3:8" x14ac:dyDescent="0.25">
      <c r="C55" s="69">
        <v>41690</v>
      </c>
      <c r="D55" s="64">
        <f>+Cálculos!H54</f>
        <v>13.073385076672656</v>
      </c>
      <c r="E55" s="65">
        <f>+Cálculos!K54</f>
        <v>14.085390671416141</v>
      </c>
      <c r="F55" s="105">
        <f>+Cálculos!L54</f>
        <v>440.623089504098</v>
      </c>
      <c r="G55" s="109">
        <v>5.2</v>
      </c>
      <c r="H55" s="64">
        <f t="shared" si="0"/>
        <v>175.70509708134455</v>
      </c>
    </row>
    <row r="56" spans="3:8" x14ac:dyDescent="0.25">
      <c r="C56" s="69">
        <v>41691</v>
      </c>
      <c r="D56" s="64">
        <f>+Cálculos!H55</f>
        <v>13.039281321346813</v>
      </c>
      <c r="E56" s="65">
        <f>+Cálculos!K55</f>
        <v>14.049071285392335</v>
      </c>
      <c r="F56" s="105">
        <f>+Cálculos!L55</f>
        <v>438.2668251946742</v>
      </c>
      <c r="G56" s="109">
        <v>9.1999999999999993</v>
      </c>
      <c r="H56" s="64">
        <f t="shared" si="0"/>
        <v>248.96106253381967</v>
      </c>
    </row>
    <row r="57" spans="3:8" x14ac:dyDescent="0.25">
      <c r="C57" s="69">
        <v>41692</v>
      </c>
      <c r="D57" s="64">
        <f>+Cálculos!H56</f>
        <v>13.004964107748931</v>
      </c>
      <c r="E57" s="65">
        <f>+Cálculos!K56</f>
        <v>14.012589484693065</v>
      </c>
      <c r="F57" s="105">
        <f>+Cálculos!L56</f>
        <v>435.87986684143982</v>
      </c>
      <c r="G57" s="109">
        <v>8.6999999999999993</v>
      </c>
      <c r="H57" s="64">
        <f t="shared" si="0"/>
        <v>238.83445593109892</v>
      </c>
    </row>
    <row r="58" spans="3:8" x14ac:dyDescent="0.25">
      <c r="C58" s="69">
        <v>41693</v>
      </c>
      <c r="D58" s="64">
        <f>+Cálculos!H57</f>
        <v>12.970442590338305</v>
      </c>
      <c r="E58" s="65">
        <f>+Cálculos!K57</f>
        <v>13.975956054649151</v>
      </c>
      <c r="F58" s="105">
        <f>+Cálculos!L57</f>
        <v>433.46278824599813</v>
      </c>
      <c r="G58" s="109">
        <v>6.9</v>
      </c>
      <c r="H58" s="64">
        <f t="shared" si="0"/>
        <v>204.84945064029193</v>
      </c>
    </row>
    <row r="59" spans="3:8" x14ac:dyDescent="0.25">
      <c r="C59" s="69">
        <v>41694</v>
      </c>
      <c r="D59" s="64">
        <f>+Cálculos!H58</f>
        <v>12.935725759695295</v>
      </c>
      <c r="E59" s="65">
        <f>+Cálculos!K58</f>
        <v>13.939181542537531</v>
      </c>
      <c r="F59" s="105">
        <f>+Cálculos!L58</f>
        <v>431.01618275218573</v>
      </c>
      <c r="G59" s="109">
        <v>5.4</v>
      </c>
      <c r="H59" s="64">
        <f t="shared" si="0"/>
        <v>176.5428078834691</v>
      </c>
    </row>
    <row r="60" spans="3:8" x14ac:dyDescent="0.25">
      <c r="C60" s="69">
        <v>41695</v>
      </c>
      <c r="D60" s="64">
        <f>+Cálculos!H59</f>
        <v>12.900822444724524</v>
      </c>
      <c r="E60" s="65">
        <f>+Cálculos!K59</f>
        <v>13.902276260707708</v>
      </c>
      <c r="F60" s="105">
        <f>+Cálculos!L59</f>
        <v>428.54066329985648</v>
      </c>
      <c r="G60" s="109">
        <v>2.4</v>
      </c>
      <c r="H60" s="64">
        <f t="shared" si="0"/>
        <v>120.98519637852478</v>
      </c>
    </row>
    <row r="61" spans="3:8" x14ac:dyDescent="0.25">
      <c r="C61" s="69">
        <v>41696</v>
      </c>
      <c r="D61" s="64">
        <f>+Cálculos!H60</f>
        <v>12.865741315298573</v>
      </c>
      <c r="E61" s="65">
        <f>+Cálculos!K60</f>
        <v>13.865250290197077</v>
      </c>
      <c r="F61" s="105">
        <f>+Cálculos!L60</f>
        <v>426.03686244817004</v>
      </c>
      <c r="G61" s="109">
        <v>7.3</v>
      </c>
      <c r="H61" s="64">
        <f t="shared" si="0"/>
        <v>209.63956510374913</v>
      </c>
    </row>
    <row r="62" spans="3:8" x14ac:dyDescent="0.25">
      <c r="C62" s="69">
        <v>41697</v>
      </c>
      <c r="D62" s="64">
        <f>+Cálculos!H61</f>
        <v>12.830490885320959</v>
      </c>
      <c r="E62" s="65">
        <f>+Cálculos!K61</f>
        <v>13.82811348480419</v>
      </c>
      <c r="F62" s="105">
        <f>+Cálculos!L61</f>
        <v>423.50543236773387</v>
      </c>
      <c r="G62" s="109">
        <v>10.1</v>
      </c>
      <c r="H62" s="64">
        <f t="shared" si="0"/>
        <v>259.5889411208218</v>
      </c>
    </row>
    <row r="63" spans="3:8" x14ac:dyDescent="0.25">
      <c r="C63" s="69">
        <v>41698</v>
      </c>
      <c r="D63" s="64">
        <f>+Cálculos!H62</f>
        <v>12.795079516187052</v>
      </c>
      <c r="E63" s="65">
        <f>+Cálculos!K62</f>
        <v>13.790875475589976</v>
      </c>
      <c r="F63" s="105">
        <f>+Cálculos!L62</f>
        <v>420.94704480103212</v>
      </c>
      <c r="G63" s="109">
        <v>8.1999999999999993</v>
      </c>
      <c r="H63" s="64">
        <f t="shared" si="0"/>
        <v>224.14556566720572</v>
      </c>
    </row>
    <row r="64" spans="3:8" x14ac:dyDescent="0.25">
      <c r="C64" s="69">
        <v>41699</v>
      </c>
      <c r="D64" s="64">
        <f>+Cálculos!H63</f>
        <v>12.759515420622193</v>
      </c>
      <c r="E64" s="65">
        <f>+Cálculos!K63</f>
        <v>13.753545675777602</v>
      </c>
      <c r="F64" s="105">
        <f>+Cálculos!L63</f>
        <v>418.36239099065961</v>
      </c>
      <c r="G64" s="109">
        <v>9.6999999999999993</v>
      </c>
      <c r="H64" s="64">
        <f t="shared" si="0"/>
        <v>250.23063172450338</v>
      </c>
    </row>
    <row r="65" spans="3:8" x14ac:dyDescent="0.25">
      <c r="C65" s="69">
        <v>41700</v>
      </c>
      <c r="D65" s="64">
        <f>+Cálculos!H64</f>
        <v>12.723806666876397</v>
      </c>
      <c r="E65" s="65">
        <f>+Cálculos!K64</f>
        <v>13.716133286022561</v>
      </c>
      <c r="F65" s="105">
        <f>+Cálculos!L64</f>
        <v>415.75218157496977</v>
      </c>
      <c r="G65" s="109">
        <v>9.3000000000000007</v>
      </c>
      <c r="H65" s="64">
        <f t="shared" si="0"/>
        <v>241.96874077907896</v>
      </c>
    </row>
    <row r="66" spans="3:8" x14ac:dyDescent="0.25">
      <c r="C66" s="69">
        <v>41701</v>
      </c>
      <c r="D66" s="64">
        <f>+Cálculos!H65</f>
        <v>12.687961183255526</v>
      </c>
      <c r="E66" s="65">
        <f>+Cálculos!K65</f>
        <v>13.678647300025444</v>
      </c>
      <c r="F66" s="105">
        <f>+Cálculos!L65</f>
        <v>413.11714645083202</v>
      </c>
      <c r="G66" s="109">
        <v>9.8000000000000007</v>
      </c>
      <c r="H66" s="64">
        <f t="shared" si="0"/>
        <v>249.85826728794777</v>
      </c>
    </row>
    <row r="67" spans="3:8" x14ac:dyDescent="0.25">
      <c r="C67" s="69">
        <v>41702</v>
      </c>
      <c r="D67" s="64">
        <f>+Cálculos!H66</f>
        <v>12.651986762969106</v>
      </c>
      <c r="E67" s="65">
        <f>+Cálculos!K66</f>
        <v>13.641096510460713</v>
      </c>
      <c r="F67" s="105">
        <f>+Cálculos!L66</f>
        <v>410.45803460328636</v>
      </c>
      <c r="G67" s="109">
        <v>9.9</v>
      </c>
      <c r="H67" s="64">
        <f t="shared" si="0"/>
        <v>250.53011748258905</v>
      </c>
    </row>
    <row r="68" spans="3:8" x14ac:dyDescent="0.25">
      <c r="C68" s="69">
        <v>41703</v>
      </c>
      <c r="D68" s="64">
        <f>+Cálculos!H67</f>
        <v>12.615891069275609</v>
      </c>
      <c r="E68" s="65">
        <f>+Cálculos!K67</f>
        <v>13.603489515195811</v>
      </c>
      <c r="F68" s="105">
        <f>+Cálculos!L67</f>
        <v>407.77561390197582</v>
      </c>
      <c r="G68" s="109">
        <v>9.4</v>
      </c>
      <c r="H68" s="64">
        <f t="shared" si="0"/>
        <v>240.50631048072395</v>
      </c>
    </row>
    <row r="69" spans="3:8" x14ac:dyDescent="0.25">
      <c r="C69" s="69">
        <v>41704</v>
      </c>
      <c r="D69" s="64">
        <f>+Cálculos!H68</f>
        <v>12.579681640906195</v>
      </c>
      <c r="E69" s="65">
        <f>+Cálculos!K68</f>
        <v>13.565834723775746</v>
      </c>
      <c r="F69" s="105">
        <f>+Cálculos!L68</f>
        <v>405.07067086432772</v>
      </c>
      <c r="G69" s="109">
        <v>9.3000000000000007</v>
      </c>
      <c r="H69" s="64">
        <f t="shared" si="0"/>
        <v>237.61772209150959</v>
      </c>
    </row>
    <row r="70" spans="3:8" x14ac:dyDescent="0.25">
      <c r="C70" s="69">
        <v>41705</v>
      </c>
      <c r="D70" s="64">
        <f>+Cálculos!H69</f>
        <v>12.54336589774865</v>
      </c>
      <c r="E70" s="65">
        <f>+Cálculos!K69</f>
        <v>13.528140364149348</v>
      </c>
      <c r="F70" s="105">
        <f>+Cálculos!L69</f>
        <v>402.34401038554938</v>
      </c>
      <c r="G70" s="109">
        <v>0.5</v>
      </c>
      <c r="H70" s="64">
        <f t="shared" ref="H70:H133" si="1">+F70*($K$7+$K$8*(G70/D70))</f>
        <v>81.242887769459671</v>
      </c>
    </row>
    <row r="71" spans="3:8" x14ac:dyDescent="0.25">
      <c r="C71" s="69">
        <v>41706</v>
      </c>
      <c r="D71" s="64">
        <f>+Cálculos!H70</f>
        <v>12.506951146773543</v>
      </c>
      <c r="E71" s="65">
        <f>+Cálculos!K70</f>
        <v>13.490414489614192</v>
      </c>
      <c r="F71" s="105">
        <f>+Cálculos!L70</f>
        <v>399.59645543559549</v>
      </c>
      <c r="G71" s="109">
        <v>3.8</v>
      </c>
      <c r="H71" s="64">
        <f t="shared" si="1"/>
        <v>138.70275608201672</v>
      </c>
    </row>
    <row r="72" spans="3:8" x14ac:dyDescent="0.25">
      <c r="C72" s="69">
        <v>41707</v>
      </c>
      <c r="D72" s="64">
        <f>+Cálculos!H71</f>
        <v>12.470444588185243</v>
      </c>
      <c r="E72" s="65">
        <f>+Cálculos!K71</f>
        <v>13.452664985958174</v>
      </c>
      <c r="F72" s="105">
        <f>+Cálculos!L71</f>
        <v>396.82884672335661</v>
      </c>
      <c r="G72" s="109">
        <v>8.6</v>
      </c>
      <c r="H72" s="64">
        <f t="shared" si="1"/>
        <v>221.94511281129286</v>
      </c>
    </row>
    <row r="73" spans="3:8" x14ac:dyDescent="0.25">
      <c r="C73" s="69">
        <v>41708</v>
      </c>
      <c r="D73" s="64">
        <f>+Cálculos!H72</f>
        <v>12.433853321780779</v>
      </c>
      <c r="E73" s="65">
        <f>+Cálculos!K72</f>
        <v>13.414899578776662</v>
      </c>
      <c r="F73" s="105">
        <f>+Cálculos!L72</f>
        <v>394.04204232841124</v>
      </c>
      <c r="G73" s="109">
        <v>10.1</v>
      </c>
      <c r="H73" s="64">
        <f t="shared" si="1"/>
        <v>246.97142855962812</v>
      </c>
    </row>
    <row r="74" spans="3:8" x14ac:dyDescent="0.25">
      <c r="C74" s="69">
        <v>41709</v>
      </c>
      <c r="D74" s="64">
        <f>+Cálculos!H73</f>
        <v>12.397184353500149</v>
      </c>
      <c r="E74" s="65">
        <f>+Cálculos!K73</f>
        <v>13.377125840944837</v>
      </c>
      <c r="F74" s="105">
        <f>+Cálculos!L73</f>
        <v>391.23691730077275</v>
      </c>
      <c r="G74" s="109">
        <v>8.9</v>
      </c>
      <c r="H74" s="64">
        <f t="shared" si="1"/>
        <v>224.90165063498409</v>
      </c>
    </row>
    <row r="75" spans="3:8" x14ac:dyDescent="0.25">
      <c r="C75" s="69">
        <v>41710</v>
      </c>
      <c r="D75" s="64">
        <f>+Cálculos!H74</f>
        <v>12.360444602152018</v>
      </c>
      <c r="E75" s="65">
        <f>+Cálculos!K74</f>
        <v>13.339351200225892</v>
      </c>
      <c r="F75" s="105">
        <f>+Cálculos!L74</f>
        <v>388.41436322915274</v>
      </c>
      <c r="G75" s="109">
        <v>0</v>
      </c>
      <c r="H75" s="64">
        <f t="shared" si="1"/>
        <v>69.914585381247491</v>
      </c>
    </row>
    <row r="76" spans="3:8" x14ac:dyDescent="0.25">
      <c r="C76" s="69">
        <v>41711</v>
      </c>
      <c r="D76" s="64">
        <f>+Cálculos!H75</f>
        <v>12.323640906299195</v>
      </c>
      <c r="E76" s="65">
        <f>+Cálculos!K75</f>
        <v>13.301582946996476</v>
      </c>
      <c r="F76" s="105">
        <f>+Cálculos!L75</f>
        <v>385.57528777834938</v>
      </c>
      <c r="G76" s="109">
        <v>3</v>
      </c>
      <c r="H76" s="64">
        <f t="shared" si="1"/>
        <v>121.02784284132311</v>
      </c>
    </row>
    <row r="77" spans="3:8" x14ac:dyDescent="0.25">
      <c r="C77" s="69">
        <v>41712</v>
      </c>
      <c r="D77" s="64">
        <f>+Cálculos!H76</f>
        <v>12.286780031288821</v>
      </c>
      <c r="E77" s="65">
        <f>+Cálculos!K76</f>
        <v>13.26382824207143</v>
      </c>
      <c r="F77" s="105">
        <f>+Cálculos!L76</f>
        <v>382.72061419645706</v>
      </c>
      <c r="G77" s="109">
        <v>9.9</v>
      </c>
      <c r="H77" s="64">
        <f t="shared" si="1"/>
        <v>238.49588393788653</v>
      </c>
    </row>
    <row r="78" spans="3:8" x14ac:dyDescent="0.25">
      <c r="C78" s="69">
        <v>41713</v>
      </c>
      <c r="D78" s="64">
        <f>+Cálculos!H77</f>
        <v>12.249868676412412</v>
      </c>
      <c r="E78" s="65">
        <f>+Cálculos!K77</f>
        <v>13.226094124610906</v>
      </c>
      <c r="F78" s="105">
        <f>+Cálculos!L77</f>
        <v>379.85128079267275</v>
      </c>
      <c r="G78" s="109">
        <v>9.9</v>
      </c>
      <c r="H78" s="64">
        <f t="shared" si="1"/>
        <v>237.21505885539395</v>
      </c>
    </row>
    <row r="79" spans="3:8" x14ac:dyDescent="0.25">
      <c r="C79" s="69">
        <v>41714</v>
      </c>
      <c r="D79" s="64">
        <f>+Cálculos!H78</f>
        <v>12.212913482181426</v>
      </c>
      <c r="E79" s="65">
        <f>+Cálculos!K78</f>
        <v>13.18838752009329</v>
      </c>
      <c r="F79" s="105">
        <f>+Cálculos!L78</f>
        <v>376.96824038656194</v>
      </c>
      <c r="G79" s="109">
        <v>9.1999999999999993</v>
      </c>
      <c r="H79" s="64">
        <f t="shared" si="1"/>
        <v>224.0380881527465</v>
      </c>
    </row>
    <row r="80" spans="3:8" x14ac:dyDescent="0.25">
      <c r="C80" s="69">
        <v>41715</v>
      </c>
      <c r="D80" s="64">
        <f>+Cálculos!H79</f>
        <v>12.175921037704244</v>
      </c>
      <c r="E80" s="65">
        <f>+Cálculos!K79</f>
        <v>13.150715248338313</v>
      </c>
      <c r="F80" s="105">
        <f>+Cálculos!L79</f>
        <v>374.07245972971907</v>
      </c>
      <c r="G80" s="109">
        <v>7.8</v>
      </c>
      <c r="H80" s="64">
        <f t="shared" si="1"/>
        <v>199.13176641842347</v>
      </c>
    </row>
    <row r="81" spans="3:8" x14ac:dyDescent="0.25">
      <c r="C81" s="69">
        <v>41716</v>
      </c>
      <c r="D81" s="64">
        <f>+Cálculos!H80</f>
        <v>12.138897888150844</v>
      </c>
      <c r="E81" s="65">
        <f>+Cálculos!K80</f>
        <v>13.113084031565162</v>
      </c>
      <c r="F81" s="105">
        <f>+Cálculos!L80</f>
        <v>371.16491890083842</v>
      </c>
      <c r="G81" s="109">
        <v>8.5</v>
      </c>
      <c r="H81" s="64">
        <f t="shared" si="1"/>
        <v>209.75478732571176</v>
      </c>
    </row>
    <row r="82" spans="3:8" x14ac:dyDescent="0.25">
      <c r="C82" s="69">
        <v>41717</v>
      </c>
      <c r="D82" s="64">
        <f>+Cálculos!H81</f>
        <v>12.10185054229169</v>
      </c>
      <c r="E82" s="65">
        <f>+Cálculos!K81</f>
        <v>13.075500502471048</v>
      </c>
      <c r="F82" s="105">
        <f>+Cálculos!L81</f>
        <v>368.24661067527893</v>
      </c>
      <c r="G82" s="109">
        <v>9.6999999999999993</v>
      </c>
      <c r="H82" s="64">
        <f t="shared" si="1"/>
        <v>228.62284064749872</v>
      </c>
    </row>
    <row r="83" spans="3:8" x14ac:dyDescent="0.25">
      <c r="C83" s="69">
        <v>41718</v>
      </c>
      <c r="D83" s="64">
        <f>+Cálculos!H82</f>
        <v>12.064785480097539</v>
      </c>
      <c r="E83" s="65">
        <f>+Cálculos!K82</f>
        <v>13.037971212316199</v>
      </c>
      <c r="F83" s="105">
        <f>+Cálculos!L82</f>
        <v>365.31853987027887</v>
      </c>
      <c r="G83" s="109">
        <v>1</v>
      </c>
      <c r="H83" s="64">
        <f t="shared" si="1"/>
        <v>82.411192917401337</v>
      </c>
    </row>
    <row r="84" spans="3:8" x14ac:dyDescent="0.25">
      <c r="C84" s="69">
        <v>41719</v>
      </c>
      <c r="D84" s="64">
        <f>+Cálculos!H83</f>
        <v>12.027709160387134</v>
      </c>
      <c r="E84" s="65">
        <f>+Cálculos!K83</f>
        <v>13.000502639001711</v>
      </c>
      <c r="F84" s="105">
        <f>+Cálculos!L83</f>
        <v>362.38172266704117</v>
      </c>
      <c r="G84" s="109">
        <v>2.9</v>
      </c>
      <c r="H84" s="64">
        <f t="shared" si="1"/>
        <v>113.28431567764461</v>
      </c>
    </row>
    <row r="85" spans="3:8" x14ac:dyDescent="0.25">
      <c r="C85" s="69">
        <v>41720</v>
      </c>
      <c r="D85" s="64">
        <f>+Cálculos!H84</f>
        <v>11.990628028509912</v>
      </c>
      <c r="E85" s="65">
        <f>+Cálculos!K84</f>
        <v>12.963101195127098</v>
      </c>
      <c r="F85" s="105">
        <f>+Cálculos!L84</f>
        <v>359.4371859109695</v>
      </c>
      <c r="G85" s="109">
        <v>6.8</v>
      </c>
      <c r="H85" s="64">
        <f t="shared" si="1"/>
        <v>176.8108423948494</v>
      </c>
    </row>
    <row r="86" spans="3:8" x14ac:dyDescent="0.25">
      <c r="C86" s="69">
        <v>41721</v>
      </c>
      <c r="D86" s="64">
        <f>+Cálculos!H85</f>
        <v>11.953548524050859</v>
      </c>
      <c r="E86" s="65">
        <f>+Cálculos!K85</f>
        <v>12.925773236014845</v>
      </c>
      <c r="F86" s="105">
        <f>+Cálculos!L85</f>
        <v>356.48596639139612</v>
      </c>
      <c r="G86" s="109">
        <v>8.9</v>
      </c>
      <c r="H86" s="64">
        <f t="shared" si="1"/>
        <v>210.14912968848591</v>
      </c>
    </row>
    <row r="87" spans="3:8" x14ac:dyDescent="0.25">
      <c r="C87" s="69">
        <v>41722</v>
      </c>
      <c r="D87" s="64">
        <f>+Cálculos!H86</f>
        <v>11.916477088544895</v>
      </c>
      <c r="E87" s="65">
        <f>+Cálculos!K86</f>
        <v>12.888525067689459</v>
      </c>
      <c r="F87" s="105">
        <f>+Cálculos!L86</f>
        <v>353.52911010219441</v>
      </c>
      <c r="G87" s="109">
        <v>8.6</v>
      </c>
      <c r="H87" s="64">
        <f t="shared" si="1"/>
        <v>203.9613343812612</v>
      </c>
    </row>
    <row r="88" spans="3:8" x14ac:dyDescent="0.25">
      <c r="C88" s="69">
        <v>41723</v>
      </c>
      <c r="D88" s="64">
        <f>+Cálculos!H87</f>
        <v>11.879420173188006</v>
      </c>
      <c r="E88" s="65">
        <f>+Cálculos!K87</f>
        <v>12.851362954798947</v>
      </c>
      <c r="F88" s="105">
        <f>+Cálculos!L87</f>
        <v>350.5676714847184</v>
      </c>
      <c r="G88" s="109">
        <v>8.5</v>
      </c>
      <c r="H88" s="64">
        <f t="shared" si="1"/>
        <v>201.06378507837778</v>
      </c>
    </row>
    <row r="89" spans="3:8" x14ac:dyDescent="0.25">
      <c r="C89" s="69">
        <v>41724</v>
      </c>
      <c r="D89" s="64">
        <f>+Cálculos!H88</f>
        <v>11.842384246532516</v>
      </c>
      <c r="E89" s="65">
        <f>+Cálculos!K88</f>
        <v>12.814293128466792</v>
      </c>
      <c r="F89" s="105">
        <f>+Cálculos!L88</f>
        <v>347.60271265455788</v>
      </c>
      <c r="G89" s="109">
        <v>9</v>
      </c>
      <c r="H89" s="64">
        <f t="shared" si="1"/>
        <v>207.86299923272949</v>
      </c>
    </row>
    <row r="90" spans="3:8" x14ac:dyDescent="0.25">
      <c r="C90" s="69">
        <v>41725</v>
      </c>
      <c r="D90" s="64">
        <f>+Cálculos!H89</f>
        <v>11.805375802153687</v>
      </c>
      <c r="E90" s="65">
        <f>+Cálculos!K89</f>
        <v>12.777321794062702</v>
      </c>
      <c r="F90" s="105">
        <f>+Cálculos!L89</f>
        <v>344.63530261363815</v>
      </c>
      <c r="G90" s="109">
        <v>1.3</v>
      </c>
      <c r="H90" s="64">
        <f t="shared" si="1"/>
        <v>82.907408026598105</v>
      </c>
    </row>
    <row r="91" spans="3:8" x14ac:dyDescent="0.25">
      <c r="C91" s="69">
        <v>41726</v>
      </c>
      <c r="D91" s="64">
        <f>+Cálculos!H90</f>
        <v>11.768401366274825</v>
      </c>
      <c r="E91" s="65">
        <f>+Cálculos!K90</f>
        <v>12.740455138880641</v>
      </c>
      <c r="F91" s="105">
        <f>+Cálculos!L90</f>
        <v>341.66651644922769</v>
      </c>
      <c r="G91" s="109">
        <v>5.7</v>
      </c>
      <c r="H91" s="64">
        <f t="shared" si="1"/>
        <v>152.51696802510929</v>
      </c>
    </row>
    <row r="92" spans="3:8" x14ac:dyDescent="0.25">
      <c r="C92" s="69">
        <v>41727</v>
      </c>
      <c r="D92" s="64">
        <f>+Cálculos!H91</f>
        <v>11.731467505337966</v>
      </c>
      <c r="E92" s="65">
        <f>+Cálculos!K91</f>
        <v>12.703699339712633</v>
      </c>
      <c r="F92" s="105">
        <f>+Cálculos!L91</f>
        <v>338.69743452145286</v>
      </c>
      <c r="G92" s="109">
        <v>5</v>
      </c>
      <c r="H92" s="64">
        <f t="shared" si="1"/>
        <v>140.36037475159119</v>
      </c>
    </row>
    <row r="93" spans="3:8" x14ac:dyDescent="0.25">
      <c r="C93" s="69">
        <v>41728</v>
      </c>
      <c r="D93" s="64">
        <f>+Cálculos!H92</f>
        <v>11.694580833506881</v>
      </c>
      <c r="E93" s="65">
        <f>+Cálculos!K92</f>
        <v>12.667060570306974</v>
      </c>
      <c r="F93" s="105">
        <f>+Cálculos!L92</f>
        <v>335.72914164094146</v>
      </c>
      <c r="G93" s="109">
        <v>8.5</v>
      </c>
      <c r="H93" s="64">
        <f t="shared" si="1"/>
        <v>194.64159125435822</v>
      </c>
    </row>
    <row r="94" spans="3:8" x14ac:dyDescent="0.25">
      <c r="C94" s="69">
        <v>41729</v>
      </c>
      <c r="D94" s="64">
        <f>+Cálculos!H93</f>
        <v>11.657748020089153</v>
      </c>
      <c r="E94" s="65">
        <f>+Cálculos!K93</f>
        <v>12.630545008699549</v>
      </c>
      <c r="F94" s="105">
        <f>+Cálculos!L93</f>
        <v>332.76272623824246</v>
      </c>
      <c r="G94" s="109">
        <v>0.6</v>
      </c>
      <c r="H94" s="64">
        <f t="shared" si="1"/>
        <v>69.316923011159872</v>
      </c>
    </row>
    <row r="95" spans="3:8" x14ac:dyDescent="0.25">
      <c r="C95" s="69">
        <v>41730</v>
      </c>
      <c r="D95" s="64">
        <f>+Cálculos!H94</f>
        <v>11.620975796863616</v>
      </c>
      <c r="E95" s="65">
        <f>+Cálculos!K94</f>
        <v>12.594158844406829</v>
      </c>
      <c r="F95" s="105">
        <f>+Cálculos!L94</f>
        <v>329.79927952668447</v>
      </c>
      <c r="G95" s="109">
        <v>4.7</v>
      </c>
      <c r="H95" s="64">
        <f t="shared" si="1"/>
        <v>132.72527752180977</v>
      </c>
    </row>
    <row r="96" spans="3:8" x14ac:dyDescent="0.25">
      <c r="C96" s="69">
        <v>41731</v>
      </c>
      <c r="D96" s="64">
        <f>+Cálculos!H95</f>
        <v>11.584270965299323</v>
      </c>
      <c r="E96" s="65">
        <f>+Cálculos!K95</f>
        <v>12.55790828546918</v>
      </c>
      <c r="F96" s="105">
        <f>+Cálculos!L95</f>
        <v>326.83989466035217</v>
      </c>
      <c r="G96" s="109">
        <v>8.3000000000000007</v>
      </c>
      <c r="H96" s="64">
        <f t="shared" si="1"/>
        <v>187.62859294280324</v>
      </c>
    </row>
    <row r="97" spans="3:8" x14ac:dyDescent="0.25">
      <c r="C97" s="69">
        <v>41732</v>
      </c>
      <c r="D97" s="64">
        <f>+Cálculos!H96</f>
        <v>11.547640403651759</v>
      </c>
      <c r="E97" s="65">
        <f>+Cálculos!K96</f>
        <v>12.52179956533301</v>
      </c>
      <c r="F97" s="105">
        <f>+Cálculos!L96</f>
        <v>323.88566588886181</v>
      </c>
      <c r="G97" s="109">
        <v>8.6</v>
      </c>
      <c r="H97" s="64">
        <f t="shared" si="1"/>
        <v>190.96541447910818</v>
      </c>
    </row>
    <row r="98" spans="3:8" x14ac:dyDescent="0.25">
      <c r="C98" s="69">
        <v>41733</v>
      </c>
      <c r="D98" s="64">
        <f>+Cálculos!H97</f>
        <v>11.511091073921733</v>
      </c>
      <c r="E98" s="65">
        <f>+Cálculos!K97</f>
        <v>12.485838949560176</v>
      </c>
      <c r="F98" s="105">
        <f>+Cálculos!L97</f>
        <v>320.93768771062861</v>
      </c>
      <c r="G98" s="109">
        <v>8.8000000000000007</v>
      </c>
      <c r="H98" s="64">
        <f t="shared" si="1"/>
        <v>192.711544517043</v>
      </c>
    </row>
    <row r="99" spans="3:8" x14ac:dyDescent="0.25">
      <c r="C99" s="69">
        <v>41734</v>
      </c>
      <c r="D99" s="64">
        <f>+Cálculos!H98</f>
        <v>11.474630028662057</v>
      </c>
      <c r="E99" s="65">
        <f>+Cálculos!K98</f>
        <v>12.45003274235291</v>
      </c>
      <c r="F99" s="105">
        <f>+Cálculos!L98</f>
        <v>317.9970540263115</v>
      </c>
      <c r="G99" s="109">
        <v>9.6999999999999993</v>
      </c>
      <c r="H99" s="64">
        <f t="shared" si="1"/>
        <v>205.08861858554565</v>
      </c>
    </row>
    <row r="100" spans="3:8" x14ac:dyDescent="0.25">
      <c r="C100" s="69">
        <v>41735</v>
      </c>
      <c r="D100" s="64">
        <f>+Cálculos!H99</f>
        <v>11.438264417616523</v>
      </c>
      <c r="E100" s="65">
        <f>+Cálculos!K99</f>
        <v>12.414387292882452</v>
      </c>
      <c r="F100" s="105">
        <f>+Cálculos!L99</f>
        <v>315.06485729411685</v>
      </c>
      <c r="G100" s="109">
        <v>8.4</v>
      </c>
      <c r="H100" s="64">
        <f t="shared" si="1"/>
        <v>183.96871153066732</v>
      </c>
    </row>
    <row r="101" spans="3:8" x14ac:dyDescent="0.25">
      <c r="C101" s="69">
        <v>41736</v>
      </c>
      <c r="D101" s="64">
        <f>+Cálculos!H100</f>
        <v>11.402001494175476</v>
      </c>
      <c r="E101" s="65">
        <f>+Cálculos!K100</f>
        <v>12.378909001409278</v>
      </c>
      <c r="F101" s="105">
        <f>+Cálculos!L100</f>
        <v>312.14218768863429</v>
      </c>
      <c r="G101" s="109">
        <v>5.3</v>
      </c>
      <c r="H101" s="64">
        <f t="shared" si="1"/>
        <v>135.98688810733884</v>
      </c>
    </row>
    <row r="102" spans="3:8" x14ac:dyDescent="0.25">
      <c r="C102" s="69">
        <v>41737</v>
      </c>
      <c r="D102" s="64">
        <f>+Cálculos!H101</f>
        <v>11.365848621631711</v>
      </c>
      <c r="E102" s="65">
        <f>+Cálculos!K101</f>
        <v>12.343604325182788</v>
      </c>
      <c r="F102" s="105">
        <f>+Cálculos!L101</f>
        <v>309.23013226486052</v>
      </c>
      <c r="G102" s="109">
        <v>9.6</v>
      </c>
      <c r="H102" s="64">
        <f t="shared" si="1"/>
        <v>199.31414633743032</v>
      </c>
    </row>
    <row r="103" spans="3:8" x14ac:dyDescent="0.25">
      <c r="C103" s="69">
        <v>41738</v>
      </c>
      <c r="D103" s="64">
        <f>+Cálculos!H102</f>
        <v>11.329813279219975</v>
      </c>
      <c r="E103" s="65">
        <f>+Cálculos!K102</f>
        <v>12.308479784107929</v>
      </c>
      <c r="F103" s="105">
        <f>+Cálculos!L102</f>
        <v>306.32977412905052</v>
      </c>
      <c r="G103" s="109">
        <v>4.8</v>
      </c>
      <c r="H103" s="64">
        <f t="shared" si="1"/>
        <v>126.51834713148776</v>
      </c>
    </row>
    <row r="104" spans="3:8" x14ac:dyDescent="0.25">
      <c r="C104" s="69">
        <v>41739</v>
      </c>
      <c r="D104" s="64">
        <f>+Cálculos!H103</f>
        <v>11.29390306792288</v>
      </c>
      <c r="E104" s="65">
        <f>+Cálculos!K103</f>
        <v>12.273541966166196</v>
      </c>
      <c r="F104" s="105">
        <f>+Cálculos!L103</f>
        <v>303.44219161800805</v>
      </c>
      <c r="G104" s="109">
        <v>0.8</v>
      </c>
      <c r="H104" s="64">
        <f t="shared" si="1"/>
        <v>66.441421144874923</v>
      </c>
    </row>
    <row r="105" spans="3:8" x14ac:dyDescent="0.25">
      <c r="C105" s="69">
        <v>41740</v>
      </c>
      <c r="D105" s="64">
        <f>+Cálculos!H104</f>
        <v>11.258125716025608</v>
      </c>
      <c r="E105" s="65">
        <f>+Cálculos!K104</f>
        <v>12.238797532578108</v>
      </c>
      <c r="F105" s="105">
        <f>+Cálculos!L104</f>
        <v>300.56845748840652</v>
      </c>
      <c r="G105" s="109">
        <v>3.3</v>
      </c>
      <c r="H105" s="64">
        <f t="shared" si="1"/>
        <v>102.55903389137281</v>
      </c>
    </row>
    <row r="106" spans="3:8" x14ac:dyDescent="0.25">
      <c r="C106" s="69">
        <v>41741</v>
      </c>
      <c r="D106" s="64">
        <f>+Cálculos!H105</f>
        <v>11.222489084401206</v>
      </c>
      <c r="E106" s="65">
        <f>+Cálculos!K105</f>
        <v>12.20425322269409</v>
      </c>
      <c r="F106" s="105">
        <f>+Cálculos!L105</f>
        <v>297.70963811769099</v>
      </c>
      <c r="G106" s="109">
        <v>8.9</v>
      </c>
      <c r="H106" s="64">
        <f t="shared" si="1"/>
        <v>183.44205395441193</v>
      </c>
    </row>
    <row r="107" spans="3:8" x14ac:dyDescent="0.25">
      <c r="C107" s="69">
        <v>41742</v>
      </c>
      <c r="D107" s="64">
        <f>+Cálculos!H106</f>
        <v>11.187001171507891</v>
      </c>
      <c r="E107" s="65">
        <f>+Cálculos!K106</f>
        <v>12.169915858600529</v>
      </c>
      <c r="F107" s="105">
        <f>+Cálculos!L106</f>
        <v>294.86679271808441</v>
      </c>
      <c r="G107" s="109">
        <v>3.8</v>
      </c>
      <c r="H107" s="64">
        <f t="shared" si="1"/>
        <v>108.16420828365516</v>
      </c>
    </row>
    <row r="108" spans="3:8" x14ac:dyDescent="0.25">
      <c r="C108" s="69">
        <v>41743</v>
      </c>
      <c r="D108" s="64">
        <f>+Cálculos!H107</f>
        <v>11.151670118079267</v>
      </c>
      <c r="E108" s="65">
        <f>+Cálculos!K107</f>
        <v>12.13579234942749</v>
      </c>
      <c r="F108" s="105">
        <f>+Cálculos!L107</f>
        <v>292.04097256517645</v>
      </c>
      <c r="G108" s="109">
        <v>0</v>
      </c>
      <c r="H108" s="64">
        <f t="shared" si="1"/>
        <v>52.567375061731759</v>
      </c>
    </row>
    <row r="109" spans="3:8" x14ac:dyDescent="0.25">
      <c r="C109" s="69">
        <v>41744</v>
      </c>
      <c r="D109" s="64">
        <f>+Cálculos!H108</f>
        <v>11.116504211487911</v>
      </c>
      <c r="E109" s="65">
        <f>+Cálculos!K108</f>
        <v>12.101889695344459</v>
      </c>
      <c r="F109" s="105">
        <f>+Cálculos!L108</f>
        <v>289.23322024253167</v>
      </c>
      <c r="G109" s="109">
        <v>7.3</v>
      </c>
      <c r="H109" s="64">
        <f t="shared" si="1"/>
        <v>156.52569927897906</v>
      </c>
    </row>
    <row r="110" spans="3:8" x14ac:dyDescent="0.25">
      <c r="C110" s="69">
        <v>41745</v>
      </c>
      <c r="D110" s="64">
        <f>+Cálculos!H109</f>
        <v>11.081511889762346</v>
      </c>
      <c r="E110" s="65">
        <f>+Cálculos!K109</f>
        <v>12.068214991230255</v>
      </c>
      <c r="F110" s="105">
        <f>+Cálculos!L109</f>
        <v>286.44456890370674</v>
      </c>
      <c r="G110" s="109">
        <v>8.3000000000000007</v>
      </c>
      <c r="H110" s="64">
        <f t="shared" si="1"/>
        <v>169.56011752086727</v>
      </c>
    </row>
    <row r="111" spans="3:8" x14ac:dyDescent="0.25">
      <c r="C111" s="69">
        <v>41746</v>
      </c>
      <c r="D111" s="64">
        <f>+Cálculos!H110</f>
        <v>11.046701745237133</v>
      </c>
      <c r="E111" s="65">
        <f>+Cálculos!K110</f>
        <v>12.034775430003235</v>
      </c>
      <c r="F111" s="105">
        <f>+Cálculos!L110</f>
        <v>283.67604155301751</v>
      </c>
      <c r="G111" s="109">
        <v>8.3000000000000007</v>
      </c>
      <c r="H111" s="64">
        <f t="shared" si="1"/>
        <v>168.28954060302101</v>
      </c>
    </row>
    <row r="112" spans="3:8" x14ac:dyDescent="0.25">
      <c r="C112" s="69">
        <v>41747</v>
      </c>
      <c r="D112" s="64">
        <f>+Cálculos!H111</f>
        <v>11.012082527815211</v>
      </c>
      <c r="E112" s="65">
        <f>+Cálculos!K111</f>
        <v>12.00157830559764</v>
      </c>
      <c r="F112" s="105">
        <f>+Cálculos!L111</f>
        <v>280.92865034633888</v>
      </c>
      <c r="G112" s="109">
        <v>9.4</v>
      </c>
      <c r="H112" s="64">
        <f t="shared" si="1"/>
        <v>182.45875146530514</v>
      </c>
    </row>
    <row r="113" spans="3:8" x14ac:dyDescent="0.25">
      <c r="C113" s="69">
        <v>41748</v>
      </c>
      <c r="D113" s="64">
        <f>+Cálculos!H112</f>
        <v>10.977663147821639</v>
      </c>
      <c r="E113" s="65">
        <f>+Cálculos!K112</f>
        <v>11.968631015572008</v>
      </c>
      <c r="F113" s="105">
        <f>+Cálculos!L112</f>
        <v>278.20339591316929</v>
      </c>
      <c r="G113" s="109">
        <v>9.4</v>
      </c>
      <c r="H113" s="64">
        <f t="shared" si="1"/>
        <v>181.09826291310935</v>
      </c>
    </row>
    <row r="114" spans="3:8" x14ac:dyDescent="0.25">
      <c r="C114" s="69">
        <v>41749</v>
      </c>
      <c r="D114" s="64">
        <f>+Cálculos!H113</f>
        <v>10.943452678427294</v>
      </c>
      <c r="E114" s="65">
        <f>+Cálculos!K113</f>
        <v>11.9359410633355</v>
      </c>
      <c r="F114" s="105">
        <f>+Cálculos!L113</f>
        <v>275.50126670112633</v>
      </c>
      <c r="G114" s="109">
        <v>8.6</v>
      </c>
      <c r="H114" s="64">
        <f t="shared" si="1"/>
        <v>168.66791123730545</v>
      </c>
    </row>
    <row r="115" spans="3:8" x14ac:dyDescent="0.25">
      <c r="C115" s="69">
        <v>41750</v>
      </c>
      <c r="D115" s="64">
        <f>+Cálculos!H114</f>
        <v>10.909460357621146</v>
      </c>
      <c r="E115" s="65">
        <f>+Cálculos!K114</f>
        <v>11.903516059977997</v>
      </c>
      <c r="F115" s="105">
        <f>+Cálculos!L114</f>
        <v>272.82323834398056</v>
      </c>
      <c r="G115" s="109">
        <v>8.5</v>
      </c>
      <c r="H115" s="64">
        <f t="shared" si="1"/>
        <v>166.020348806356</v>
      </c>
    </row>
    <row r="116" spans="3:8" x14ac:dyDescent="0.25">
      <c r="C116" s="69">
        <v>41751</v>
      </c>
      <c r="D116" s="64">
        <f>+Cálculos!H115</f>
        <v>10.87569558970945</v>
      </c>
      <c r="E116" s="65">
        <f>+Cálculos!K115</f>
        <v>11.871363725689902</v>
      </c>
      <c r="F116" s="105">
        <f>+Cálculos!L115</f>
        <v>270.1702730542691</v>
      </c>
      <c r="G116" s="109">
        <v>7.9</v>
      </c>
      <c r="H116" s="64">
        <f t="shared" si="1"/>
        <v>156.56763825890923</v>
      </c>
    </row>
    <row r="117" spans="3:8" x14ac:dyDescent="0.25">
      <c r="C117" s="69">
        <v>41752</v>
      </c>
      <c r="D117" s="64">
        <f>+Cálculos!H116</f>
        <v>10.842167946320204</v>
      </c>
      <c r="E117" s="65">
        <f>+Cálculos!K116</f>
        <v>11.839491890757785</v>
      </c>
      <c r="F117" s="105">
        <f>+Cálculos!L116</f>
        <v>267.54331904145829</v>
      </c>
      <c r="G117" s="109">
        <v>7.9</v>
      </c>
      <c r="H117" s="64">
        <f t="shared" si="1"/>
        <v>155.37581203400404</v>
      </c>
    </row>
    <row r="118" spans="3:8" x14ac:dyDescent="0.25">
      <c r="C118" s="69">
        <v>41753</v>
      </c>
      <c r="D118" s="64">
        <f>+Cálculos!H117</f>
        <v>10.808887166891253</v>
      </c>
      <c r="E118" s="65">
        <f>+Cálculos!K117</f>
        <v>11.807908496122147</v>
      </c>
      <c r="F118" s="105">
        <f>+Cálculos!L117</f>
        <v>264.94330995656236</v>
      </c>
      <c r="G118" s="109">
        <v>2.5</v>
      </c>
      <c r="H118" s="64">
        <f t="shared" si="1"/>
        <v>81.393270124502237</v>
      </c>
    </row>
    <row r="119" spans="3:8" x14ac:dyDescent="0.25">
      <c r="C119" s="69">
        <v>41754</v>
      </c>
      <c r="D119" s="64">
        <f>+Cálculos!H118</f>
        <v>10.775863158620572</v>
      </c>
      <c r="E119" s="65">
        <f>+Cálculos!K118</f>
        <v>11.77662159348386</v>
      </c>
      <c r="F119" s="105">
        <f>+Cálculos!L118</f>
        <v>262.37116436404125</v>
      </c>
      <c r="G119" s="109">
        <v>8.6</v>
      </c>
      <c r="H119" s="64">
        <f t="shared" si="1"/>
        <v>162.39304631052855</v>
      </c>
    </row>
    <row r="120" spans="3:8" x14ac:dyDescent="0.25">
      <c r="C120" s="69">
        <v>41755</v>
      </c>
      <c r="D120" s="64">
        <f>+Cálculos!H119</f>
        <v>10.743105995857446</v>
      </c>
      <c r="E120" s="65">
        <f>+Cálculos!K119</f>
        <v>11.745639344946287</v>
      </c>
      <c r="F120" s="105">
        <f>+Cálculos!L119</f>
        <v>259.82778524173807</v>
      </c>
      <c r="G120" s="109">
        <v>7.8</v>
      </c>
      <c r="H120" s="64">
        <f t="shared" si="1"/>
        <v>150.52495414867656</v>
      </c>
    </row>
    <row r="121" spans="3:8" x14ac:dyDescent="0.25">
      <c r="C121" s="69">
        <v>41756</v>
      </c>
      <c r="D121" s="64">
        <f>+Cálculos!H120</f>
        <v>10.710625918913728</v>
      </c>
      <c r="E121" s="65">
        <f>+Cálculos!K120</f>
        <v>11.714970022180392</v>
      </c>
      <c r="F121" s="105">
        <f>+Cálculos!L120</f>
        <v>257.31405950952961</v>
      </c>
      <c r="G121" s="109">
        <v>7.8</v>
      </c>
      <c r="H121" s="64">
        <f t="shared" si="1"/>
        <v>149.38028474933532</v>
      </c>
    </row>
    <row r="122" spans="3:8" x14ac:dyDescent="0.25">
      <c r="C122" s="69">
        <v>41757</v>
      </c>
      <c r="D122" s="64">
        <f>+Cálculos!H121</f>
        <v>10.678433332274684</v>
      </c>
      <c r="E122" s="65">
        <f>+Cálculos!K121</f>
        <v>11.684622005100854</v>
      </c>
      <c r="F122" s="105">
        <f>+Cálculos!L121</f>
        <v>254.83085758729001</v>
      </c>
      <c r="G122" s="109">
        <v>7.7</v>
      </c>
      <c r="H122" s="64">
        <f t="shared" si="1"/>
        <v>146.93388171608802</v>
      </c>
    </row>
    <row r="123" spans="3:8" x14ac:dyDescent="0.25">
      <c r="C123" s="69">
        <v>41758</v>
      </c>
      <c r="D123" s="64">
        <f>+Cálculos!H122</f>
        <v>10.646538802189765</v>
      </c>
      <c r="E123" s="65">
        <f>+Cálculos!K122</f>
        <v>11.654603780041645</v>
      </c>
      <c r="F123" s="105">
        <f>+Cálculos!L122</f>
        <v>252.37903298268742</v>
      </c>
      <c r="G123" s="109">
        <v>6.4</v>
      </c>
      <c r="H123" s="64">
        <f t="shared" si="1"/>
        <v>128.87076182623213</v>
      </c>
    </row>
    <row r="124" spans="3:8" x14ac:dyDescent="0.25">
      <c r="C124" s="69">
        <v>41759</v>
      </c>
      <c r="D124" s="64">
        <f>+Cálculos!H123</f>
        <v>10.614953053624182</v>
      </c>
      <c r="E124" s="65">
        <f>+Cálculos!K123</f>
        <v>11.62492393742045</v>
      </c>
      <c r="F124" s="105">
        <f>+Cálculos!L123</f>
        <v>249.95942190925007</v>
      </c>
      <c r="G124" s="109">
        <v>8.1999999999999993</v>
      </c>
      <c r="H124" s="64">
        <f t="shared" si="1"/>
        <v>151.19354178026782</v>
      </c>
    </row>
    <row r="125" spans="3:8" x14ac:dyDescent="0.25">
      <c r="C125" s="69">
        <v>41760</v>
      </c>
      <c r="D125" s="64">
        <f>+Cálculos!H124</f>
        <v>10.583686966553197</v>
      </c>
      <c r="E125" s="65">
        <f>+Cálculos!K124</f>
        <v>11.595591168881963</v>
      </c>
      <c r="F125" s="105">
        <f>+Cálculos!L124</f>
        <v>247.57284293505603</v>
      </c>
      <c r="G125" s="109">
        <v>8.5</v>
      </c>
      <c r="H125" s="64">
        <f t="shared" si="1"/>
        <v>153.92037488046469</v>
      </c>
    </row>
    <row r="126" spans="3:8" x14ac:dyDescent="0.25">
      <c r="C126" s="69">
        <v>41761</v>
      </c>
      <c r="D126" s="64">
        <f>+Cálculos!H125</f>
        <v>10.552751571582158</v>
      </c>
      <c r="E126" s="65">
        <f>+Cálculos!K125</f>
        <v>11.566614263911219</v>
      </c>
      <c r="F126" s="105">
        <f>+Cálculos!L125</f>
        <v>245.22009666231688</v>
      </c>
      <c r="G126" s="109">
        <v>8.6</v>
      </c>
      <c r="H126" s="64">
        <f t="shared" si="1"/>
        <v>154.05323086248347</v>
      </c>
    </row>
    <row r="127" spans="3:8" x14ac:dyDescent="0.25">
      <c r="C127" s="69">
        <v>41762</v>
      </c>
      <c r="D127" s="64">
        <f>+Cálculos!H126</f>
        <v>10.52215804487636</v>
      </c>
      <c r="E127" s="65">
        <f>+Cálculos!K126</f>
        <v>11.53800210590901</v>
      </c>
      <c r="F127" s="105">
        <f>+Cálculos!L126</f>
        <v>242.90196543804225</v>
      </c>
      <c r="G127" s="109">
        <v>8.6</v>
      </c>
      <c r="H127" s="64">
        <f t="shared" si="1"/>
        <v>152.91348088621851</v>
      </c>
    </row>
    <row r="128" spans="3:8" x14ac:dyDescent="0.25">
      <c r="C128" s="69">
        <v>41763</v>
      </c>
      <c r="D128" s="64">
        <f>+Cálculos!H127</f>
        <v>10.491917702386411</v>
      </c>
      <c r="E128" s="65">
        <f>+Cálculos!K127</f>
        <v>11.509763667722721</v>
      </c>
      <c r="F128" s="105">
        <f>+Cálculos!L127</f>
        <v>240.61921309588104</v>
      </c>
      <c r="G128" s="109">
        <v>6.3</v>
      </c>
      <c r="H128" s="64">
        <f t="shared" si="1"/>
        <v>122.77696666825022</v>
      </c>
    </row>
    <row r="129" spans="3:8" x14ac:dyDescent="0.25">
      <c r="C129" s="69">
        <v>41764</v>
      </c>
      <c r="D129" s="64">
        <f>+Cálculos!H128</f>
        <v>10.462041993356296</v>
      </c>
      <c r="E129" s="65">
        <f>+Cálculos!K128</f>
        <v>11.481908006627185</v>
      </c>
      <c r="F129" s="105">
        <f>+Cálculos!L128</f>
        <v>238.37258472915752</v>
      </c>
      <c r="G129" s="109">
        <v>3.6</v>
      </c>
      <c r="H129" s="64">
        <f t="shared" si="1"/>
        <v>88.020411007598</v>
      </c>
    </row>
    <row r="130" spans="3:8" x14ac:dyDescent="0.25">
      <c r="C130" s="69">
        <v>41765</v>
      </c>
      <c r="D130" s="64">
        <f>+Cálculos!H129</f>
        <v>10.432542493103037</v>
      </c>
      <c r="E130" s="65">
        <f>+Cálculos!K129</f>
        <v>11.454444258751549</v>
      </c>
      <c r="F130" s="105">
        <f>+Cálculos!L129</f>
        <v>236.16280649502536</v>
      </c>
      <c r="G130" s="109">
        <v>0.1</v>
      </c>
      <c r="H130" s="64">
        <f t="shared" si="1"/>
        <v>43.754347244496387</v>
      </c>
    </row>
    <row r="131" spans="3:8" x14ac:dyDescent="0.25">
      <c r="C131" s="69">
        <v>41766</v>
      </c>
      <c r="D131" s="64">
        <f>+Cálculos!H130</f>
        <v>10.403430895058936</v>
      </c>
      <c r="E131" s="65">
        <f>+Cálculos!K130</f>
        <v>11.427381632949636</v>
      </c>
      <c r="F131" s="105">
        <f>+Cálculos!L130</f>
        <v>233.99058544957927</v>
      </c>
      <c r="G131" s="109">
        <v>8.1</v>
      </c>
      <c r="H131" s="64">
        <f t="shared" si="1"/>
        <v>142.31871702329624</v>
      </c>
    </row>
    <row r="132" spans="3:8" x14ac:dyDescent="0.25">
      <c r="C132" s="69">
        <v>41767</v>
      </c>
      <c r="D132" s="64">
        <f>+Cálculos!H131</f>
        <v>10.374719002069396</v>
      </c>
      <c r="E132" s="65">
        <f>+Cálculos!K131</f>
        <v>11.400729404113035</v>
      </c>
      <c r="F132" s="105">
        <f>+Cálculos!L131</f>
        <v>231.856609413679</v>
      </c>
      <c r="G132" s="109">
        <v>2.6</v>
      </c>
      <c r="H132" s="64">
        <f t="shared" si="1"/>
        <v>73.692159003840843</v>
      </c>
    </row>
    <row r="133" spans="3:8" x14ac:dyDescent="0.25">
      <c r="C133" s="69">
        <v>41768</v>
      </c>
      <c r="D133" s="64">
        <f>+Cálculos!H132</f>
        <v>10.3464187169418</v>
      </c>
      <c r="E133" s="65">
        <f>+Cálculos!K132</f>
        <v>11.374496905927831</v>
      </c>
      <c r="F133" s="105">
        <f>+Cálculos!L132</f>
        <v>229.76154686914887</v>
      </c>
      <c r="G133" s="109">
        <v>5.4</v>
      </c>
      <c r="H133" s="64">
        <f t="shared" si="1"/>
        <v>107.31147414285543</v>
      </c>
    </row>
    <row r="134" spans="3:8" x14ac:dyDescent="0.25">
      <c r="C134" s="69">
        <v>41769</v>
      </c>
      <c r="D134" s="64">
        <f>+Cálculos!H133</f>
        <v>10.318542032243277</v>
      </c>
      <c r="E134" s="65">
        <f>+Cálculos!K133</f>
        <v>11.348693523077765</v>
      </c>
      <c r="F134" s="105">
        <f>+Cálculos!L133</f>
        <v>227.70604688493398</v>
      </c>
      <c r="G134" s="109">
        <v>0.1</v>
      </c>
      <c r="H134" s="64">
        <f t="shared" ref="H134:H197" si="2">+F134*($K$7+$K$8*(G134/D134))</f>
        <v>42.200809577365277</v>
      </c>
    </row>
    <row r="135" spans="3:8" x14ac:dyDescent="0.25">
      <c r="C135" s="69">
        <v>41770</v>
      </c>
      <c r="D135" s="64">
        <f>+Cálculos!H134</f>
        <v>10.291101019348082</v>
      </c>
      <c r="E135" s="65">
        <f>+Cálculos!K134</f>
        <v>11.323328682898634</v>
      </c>
      <c r="F135" s="105">
        <f>+Cálculos!L134</f>
        <v>225.69073907270487</v>
      </c>
      <c r="G135" s="109">
        <v>8.3000000000000007</v>
      </c>
      <c r="H135" s="64">
        <f t="shared" si="2"/>
        <v>140.73784099787059</v>
      </c>
    </row>
    <row r="136" spans="3:8" x14ac:dyDescent="0.25">
      <c r="C136" s="69">
        <v>41771</v>
      </c>
      <c r="D136" s="64">
        <f>+Cálculos!H135</f>
        <v>10.264107816738074</v>
      </c>
      <c r="E136" s="65">
        <f>+Cálculos!K135</f>
        <v>11.298411846490851</v>
      </c>
      <c r="F136" s="105">
        <f>+Cálculos!L135</f>
        <v>223.71623357132117</v>
      </c>
      <c r="G136" s="109">
        <v>3</v>
      </c>
      <c r="H136" s="64">
        <f t="shared" si="2"/>
        <v>76.232280182034543</v>
      </c>
    </row>
    <row r="137" spans="3:8" x14ac:dyDescent="0.25">
      <c r="C137" s="69">
        <v>41772</v>
      </c>
      <c r="D137" s="64">
        <f>+Cálculos!H136</f>
        <v>10.237574617562904</v>
      </c>
      <c r="E137" s="65">
        <f>+Cálculos!K136</f>
        <v>11.273952499299192</v>
      </c>
      <c r="F137" s="105">
        <f>+Cálculos!L136</f>
        <v>221.78312105947603</v>
      </c>
      <c r="G137" s="109">
        <v>0.7</v>
      </c>
      <c r="H137" s="64">
        <f t="shared" si="2"/>
        <v>48.261462817327242</v>
      </c>
    </row>
    <row r="138" spans="3:8" x14ac:dyDescent="0.25">
      <c r="C138" s="69">
        <v>41773</v>
      </c>
      <c r="D138" s="64">
        <f>+Cálculos!H137</f>
        <v>10.211513656469796</v>
      </c>
      <c r="E138" s="65">
        <f>+Cálculos!K137</f>
        <v>11.249960141171117</v>
      </c>
      <c r="F138" s="105">
        <f>+Cálculos!L137</f>
        <v>219.89197279576487</v>
      </c>
      <c r="G138" s="109">
        <v>1.4</v>
      </c>
      <c r="H138" s="64">
        <f t="shared" si="2"/>
        <v>56.16152681309417</v>
      </c>
    </row>
    <row r="139" spans="3:8" x14ac:dyDescent="0.25">
      <c r="C139" s="69">
        <v>41774</v>
      </c>
      <c r="D139" s="64">
        <f>+Cálculos!H138</f>
        <v>10.185937195716141</v>
      </c>
      <c r="E139" s="65">
        <f>+Cálculos!K138</f>
        <v>11.226444275907404</v>
      </c>
      <c r="F139" s="105">
        <f>+Cálculos!L138</f>
        <v>218.0433406853391</v>
      </c>
      <c r="G139" s="109">
        <v>0.7</v>
      </c>
      <c r="H139" s="64">
        <f t="shared" si="2"/>
        <v>47.489231105508196</v>
      </c>
    </row>
    <row r="140" spans="3:8" x14ac:dyDescent="0.25">
      <c r="C140" s="69">
        <v>41775</v>
      </c>
      <c r="D140" s="64">
        <f>+Cálculos!H139</f>
        <v>10.1608575105817</v>
      </c>
      <c r="E140" s="65">
        <f>+Cálculos!K139</f>
        <v>11.203414400321234</v>
      </c>
      <c r="F140" s="105">
        <f>+Cálculos!L139</f>
        <v>216.23775737222519</v>
      </c>
      <c r="G140" s="109">
        <v>8.5</v>
      </c>
      <c r="H140" s="64">
        <f t="shared" si="2"/>
        <v>138.41356417433738</v>
      </c>
    </row>
    <row r="141" spans="3:8" x14ac:dyDescent="0.25">
      <c r="C141" s="69">
        <v>41776</v>
      </c>
      <c r="D141" s="64">
        <f>+Cálculos!H140</f>
        <v>10.136286874100932</v>
      </c>
      <c r="E141" s="65">
        <f>+Cálculos!K140</f>
        <v>11.180879992824369</v>
      </c>
      <c r="F141" s="105">
        <f>+Cálculos!L140</f>
        <v>214.47573635631488</v>
      </c>
      <c r="G141" s="109">
        <v>8.1999999999999993</v>
      </c>
      <c r="H141" s="64">
        <f t="shared" si="2"/>
        <v>134.03363127594807</v>
      </c>
    </row>
    <row r="142" spans="3:8" x14ac:dyDescent="0.25">
      <c r="C142" s="69">
        <v>41777</v>
      </c>
      <c r="D142" s="64">
        <f>+Cálculos!H141</f>
        <v>10.112237541139644</v>
      </c>
      <c r="E142" s="65">
        <f>+Cálculos!K141</f>
        <v>11.158850501561689</v>
      </c>
      <c r="F142" s="105">
        <f>+Cálculos!L141</f>
        <v>212.75777213395367</v>
      </c>
      <c r="G142" s="109">
        <v>0.8</v>
      </c>
      <c r="H142" s="64">
        <f t="shared" si="2"/>
        <v>47.553837741665753</v>
      </c>
    </row>
    <row r="143" spans="3:8" x14ac:dyDescent="0.25">
      <c r="C143" s="69">
        <v>41778</v>
      </c>
      <c r="D143" s="64">
        <f>+Cálculos!H142</f>
        <v>10.088721731844158</v>
      </c>
      <c r="E143" s="65">
        <f>+Cálculos!K142</f>
        <v>11.13733533211774</v>
      </c>
      <c r="F143" s="105">
        <f>+Cálculos!L142</f>
        <v>211.08434036098836</v>
      </c>
      <c r="G143" s="109">
        <v>7.7</v>
      </c>
      <c r="H143" s="64">
        <f t="shared" si="2"/>
        <v>126.60325324768868</v>
      </c>
    </row>
    <row r="144" spans="3:8" x14ac:dyDescent="0.25">
      <c r="C144" s="69">
        <v>41779</v>
      </c>
      <c r="D144" s="64">
        <f>+Cálculos!H143</f>
        <v>10.065751614495072</v>
      </c>
      <c r="E144" s="65">
        <f>+Cálculos!K143</f>
        <v>11.116343834821768</v>
      </c>
      <c r="F144" s="105">
        <f>+Cálculos!L143</f>
        <v>209.45589803705943</v>
      </c>
      <c r="G144" s="109">
        <v>0.7</v>
      </c>
      <c r="H144" s="64">
        <f t="shared" si="2"/>
        <v>45.713437630570638</v>
      </c>
    </row>
    <row r="145" spans="3:8" x14ac:dyDescent="0.25">
      <c r="C145" s="69">
        <v>41780</v>
      </c>
      <c r="D145" s="64">
        <f>+Cálculos!H144</f>
        <v>10.043339287801684</v>
      </c>
      <c r="E145" s="65">
        <f>+Cálculos!K144</f>
        <v>11.095885291680137</v>
      </c>
      <c r="F145" s="105">
        <f>+Cálculos!L144</f>
        <v>207.87288370986113</v>
      </c>
      <c r="G145" s="109">
        <v>8</v>
      </c>
      <c r="H145" s="64">
        <f t="shared" si="2"/>
        <v>128.48649969044124</v>
      </c>
    </row>
    <row r="146" spans="3:8" x14ac:dyDescent="0.25">
      <c r="C146" s="69">
        <v>41781</v>
      </c>
      <c r="D146" s="64">
        <f>+Cálculos!H145</f>
        <v>10.021496762677241</v>
      </c>
      <c r="E146" s="65">
        <f>+Cálculos!K145</f>
        <v>11.075968902967615</v>
      </c>
      <c r="F146" s="105">
        <f>+Cálculos!L145</f>
        <v>206.33571769803166</v>
      </c>
      <c r="G146" s="109">
        <v>8</v>
      </c>
      <c r="H146" s="64">
        <f t="shared" si="2"/>
        <v>127.73339941465568</v>
      </c>
    </row>
    <row r="147" spans="3:8" x14ac:dyDescent="0.25">
      <c r="C147" s="69">
        <v>41782</v>
      </c>
      <c r="D147" s="64">
        <f>+Cálculos!H146</f>
        <v>10.000235943539051</v>
      </c>
      <c r="E147" s="65">
        <f>+Cálculos!K146</f>
        <v>11.05660377351168</v>
      </c>
      <c r="F147" s="105">
        <f>+Cálculos!L146</f>
        <v>204.84480233127383</v>
      </c>
      <c r="G147" s="109">
        <v>0.4</v>
      </c>
      <c r="H147" s="64">
        <f t="shared" si="2"/>
        <v>41.378543743449278</v>
      </c>
    </row>
    <row r="148" spans="3:8" x14ac:dyDescent="0.25">
      <c r="C148" s="69">
        <v>41783</v>
      </c>
      <c r="D148" s="64">
        <f>+Cálculos!H147</f>
        <v>9.9795686091816034</v>
      </c>
      <c r="E148" s="65">
        <f>+Cálculos!K147</f>
        <v>11.037798898706248</v>
      </c>
      <c r="F148" s="105">
        <f>+Cálculos!L147</f>
        <v>203.4005222062552</v>
      </c>
      <c r="G148" s="109">
        <v>8.6</v>
      </c>
      <c r="H148" s="64">
        <f t="shared" si="2"/>
        <v>133.01751067520067</v>
      </c>
    </row>
    <row r="149" spans="3:8" x14ac:dyDescent="0.25">
      <c r="C149" s="69">
        <v>41784</v>
      </c>
      <c r="D149" s="64">
        <f>+Cálculos!H148</f>
        <v>9.9595063932746122</v>
      </c>
      <c r="E149" s="65">
        <f>+Cálculos!K148</f>
        <v>11.019563150293868</v>
      </c>
      <c r="F149" s="105">
        <f>+Cálculos!L148</f>
        <v>202.00324445678706</v>
      </c>
      <c r="G149" s="109">
        <v>8.3000000000000007</v>
      </c>
      <c r="H149" s="64">
        <f t="shared" si="2"/>
        <v>128.94999300826768</v>
      </c>
    </row>
    <row r="150" spans="3:8" x14ac:dyDescent="0.25">
      <c r="C150" s="69">
        <v>41785</v>
      </c>
      <c r="D150" s="64">
        <f>+Cálculos!H149</f>
        <v>9.9400607645417605</v>
      </c>
      <c r="E150" s="65">
        <f>+Cálculos!K149</f>
        <v>11.001905261957528</v>
      </c>
      <c r="F150" s="105">
        <f>+Cálculos!L149</f>
        <v>200.65331903673714</v>
      </c>
      <c r="G150" s="109">
        <v>5.4</v>
      </c>
      <c r="H150" s="64">
        <f t="shared" si="2"/>
        <v>96.070989227289715</v>
      </c>
    </row>
    <row r="151" spans="3:8" x14ac:dyDescent="0.25">
      <c r="C151" s="69">
        <v>41786</v>
      </c>
      <c r="D151" s="64">
        <f>+Cálculos!H150</f>
        <v>9.9212430066795019</v>
      </c>
      <c r="E151" s="65">
        <f>+Cálculos!K150</f>
        <v>10.984833814765496</v>
      </c>
      <c r="F151" s="105">
        <f>+Cálculos!L150</f>
        <v>199.35107901409083</v>
      </c>
      <c r="G151" s="109">
        <v>7.4</v>
      </c>
      <c r="H151" s="64">
        <f t="shared" si="2"/>
        <v>117.66315778568065</v>
      </c>
    </row>
    <row r="152" spans="3:8" x14ac:dyDescent="0.25">
      <c r="C152" s="69">
        <v>41787</v>
      </c>
      <c r="D152" s="64">
        <f>+Cálculos!H151</f>
        <v>9.9030641980787752</v>
      </c>
      <c r="E152" s="65">
        <f>+Cálculos!K151</f>
        <v>10.968357222514641</v>
      </c>
      <c r="F152" s="105">
        <f>+Cálculos!L151</f>
        <v>198.09684087454281</v>
      </c>
      <c r="G152" s="109">
        <v>7.8</v>
      </c>
      <c r="H152" s="64">
        <f t="shared" si="2"/>
        <v>121.47283458550739</v>
      </c>
    </row>
    <row r="153" spans="3:8" x14ac:dyDescent="0.25">
      <c r="C153" s="69">
        <v>41788</v>
      </c>
      <c r="D153" s="64">
        <f>+Cálculos!H152</f>
        <v>9.8855351914157019</v>
      </c>
      <c r="E153" s="65">
        <f>+Cálculos!K152</f>
        <v>10.952483717019508</v>
      </c>
      <c r="F153" s="105">
        <f>+Cálculos!L152</f>
        <v>196.89090483297494</v>
      </c>
      <c r="G153" s="109">
        <v>0.3</v>
      </c>
      <c r="H153" s="64">
        <f t="shared" si="2"/>
        <v>38.72667956077602</v>
      </c>
    </row>
    <row r="154" spans="3:8" x14ac:dyDescent="0.25">
      <c r="C154" s="69">
        <v>41789</v>
      </c>
      <c r="D154" s="64">
        <f>+Cálculos!H153</f>
        <v>9.8686665931803113</v>
      </c>
      <c r="E154" s="65">
        <f>+Cálculos!K153</f>
        <v>10.937221333396151</v>
      </c>
      <c r="F154" s="105">
        <f>+Cálculos!L153</f>
        <v>195.73355515115034</v>
      </c>
      <c r="G154" s="109">
        <v>8.1</v>
      </c>
      <c r="H154" s="64">
        <f t="shared" si="2"/>
        <v>123.59179754643405</v>
      </c>
    </row>
    <row r="155" spans="3:8" x14ac:dyDescent="0.25">
      <c r="C155" s="69">
        <v>41790</v>
      </c>
      <c r="D155" s="64">
        <f>+Cálculos!H154</f>
        <v>9.852468743215077</v>
      </c>
      <c r="E155" s="65">
        <f>+Cálculos!K154</f>
        <v>10.922577895391186</v>
      </c>
      <c r="F155" s="105">
        <f>+Cálculos!L154</f>
        <v>194.62506045994266</v>
      </c>
      <c r="G155" s="109">
        <v>0.8</v>
      </c>
      <c r="H155" s="64">
        <f t="shared" si="2"/>
        <v>43.724243770686179</v>
      </c>
    </row>
    <row r="156" spans="3:8" x14ac:dyDescent="0.25">
      <c r="C156" s="69">
        <v>41791</v>
      </c>
      <c r="D156" s="64">
        <f>+Cálculos!H155</f>
        <v>9.8369516943373512</v>
      </c>
      <c r="E156" s="65">
        <f>+Cálculos!K155</f>
        <v>10.908561000807744</v>
      </c>
      <c r="F156" s="105">
        <f>+Cálculos!L155</f>
        <v>193.56567408440907</v>
      </c>
      <c r="G156" s="109">
        <v>0</v>
      </c>
      <c r="H156" s="64">
        <f t="shared" si="2"/>
        <v>34.841821335193629</v>
      </c>
    </row>
    <row r="157" spans="3:8" x14ac:dyDescent="0.25">
      <c r="C157" s="69">
        <v>41792</v>
      </c>
      <c r="D157" s="64">
        <f>+Cálculos!H156</f>
        <v>9.8221251921218098</v>
      </c>
      <c r="E157" s="65">
        <f>+Cálculos!K156</f>
        <v>10.895178007081078</v>
      </c>
      <c r="F157" s="105">
        <f>+Cálculos!L156</f>
        <v>192.55563437001342</v>
      </c>
      <c r="G157" s="109">
        <v>5.2</v>
      </c>
      <c r="H157" s="64">
        <f t="shared" si="2"/>
        <v>90.728238071587569</v>
      </c>
    </row>
    <row r="158" spans="3:8" x14ac:dyDescent="0.25">
      <c r="C158" s="69">
        <v>41793</v>
      </c>
      <c r="D158" s="64">
        <f>+Cálculos!H157</f>
        <v>9.8079986549206968</v>
      </c>
      <c r="E158" s="65">
        <f>+Cálculos!K157</f>
        <v>10.882436017057245</v>
      </c>
      <c r="F158" s="105">
        <f>+Cálculos!L157</f>
        <v>191.59516500831108</v>
      </c>
      <c r="G158" s="109">
        <v>0.2</v>
      </c>
      <c r="H158" s="64">
        <f t="shared" si="2"/>
        <v>36.635933845177298</v>
      </c>
    </row>
    <row r="159" spans="3:8" x14ac:dyDescent="0.25">
      <c r="C159" s="69">
        <v>41794</v>
      </c>
      <c r="D159" s="64">
        <f>+Cálculos!H158</f>
        <v>9.7945811542006762</v>
      </c>
      <c r="E159" s="65">
        <f>+Cálculos!K158</f>
        <v>10.870341865028781</v>
      </c>
      <c r="F159" s="105">
        <f>+Cálculos!L158</f>
        <v>190.6844753604226</v>
      </c>
      <c r="G159" s="109">
        <v>0.6</v>
      </c>
      <c r="H159" s="64">
        <f t="shared" si="2"/>
        <v>40.747765827154552</v>
      </c>
    </row>
    <row r="160" spans="3:8" x14ac:dyDescent="0.25">
      <c r="C160" s="69">
        <v>41795</v>
      </c>
      <c r="D160" s="64">
        <f>+Cálculos!H159</f>
        <v>9.781881395276077</v>
      </c>
      <c r="E160" s="65">
        <f>+Cálculos!K159</f>
        <v>10.858902103081478</v>
      </c>
      <c r="F160" s="105">
        <f>+Cálculos!L159</f>
        <v>189.82376077663736</v>
      </c>
      <c r="G160" s="109">
        <v>7.4</v>
      </c>
      <c r="H160" s="64">
        <f t="shared" si="2"/>
        <v>113.14926997596199</v>
      </c>
    </row>
    <row r="161" spans="3:8" x14ac:dyDescent="0.25">
      <c r="C161" s="69">
        <v>41796</v>
      </c>
      <c r="D161" s="64">
        <f>+Cálculos!H160</f>
        <v>9.769907698518276</v>
      </c>
      <c r="E161" s="65">
        <f>+Cálculos!K160</f>
        <v>10.848122987806168</v>
      </c>
      <c r="F161" s="105">
        <f>+Cálculos!L160</f>
        <v>189.01320291052181</v>
      </c>
      <c r="G161" s="109">
        <v>0</v>
      </c>
      <c r="H161" s="64">
        <f t="shared" si="2"/>
        <v>34.022376523893925</v>
      </c>
    </row>
    <row r="162" spans="3:8" x14ac:dyDescent="0.25">
      <c r="C162" s="69">
        <v>41797</v>
      </c>
      <c r="D162" s="64">
        <f>+Cálculos!H161</f>
        <v>9.7586679811210058</v>
      </c>
      <c r="E162" s="65">
        <f>+Cálculos!K161</f>
        <v>10.838010467429047</v>
      </c>
      <c r="F162" s="105">
        <f>+Cálculos!L161</f>
        <v>188.25297002593672</v>
      </c>
      <c r="G162" s="109">
        <v>6.9</v>
      </c>
      <c r="H162" s="64">
        <f t="shared" si="2"/>
        <v>107.09429861124592</v>
      </c>
    </row>
    <row r="163" spans="3:8" x14ac:dyDescent="0.25">
      <c r="C163" s="69">
        <v>41798</v>
      </c>
      <c r="D163" s="64">
        <f>+Cálculos!H162</f>
        <v>9.7481697395004048</v>
      </c>
      <c r="E163" s="65">
        <f>+Cálculos!K162</f>
        <v>10.828570169413254</v>
      </c>
      <c r="F163" s="105">
        <f>+Cálculos!L162</f>
        <v>187.54321729541289</v>
      </c>
      <c r="G163" s="109">
        <v>2.2999999999999998</v>
      </c>
      <c r="H163" s="64">
        <f t="shared" si="2"/>
        <v>58.094877893612257</v>
      </c>
    </row>
    <row r="164" spans="3:8" x14ac:dyDescent="0.25">
      <c r="C164" s="69">
        <v>41799</v>
      </c>
      <c r="D164" s="64">
        <f>+Cálculos!H163</f>
        <v>9.7384200324074648</v>
      </c>
      <c r="E164" s="65">
        <f>+Cálculos!K163</f>
        <v>10.8198073885833</v>
      </c>
      <c r="F164" s="105">
        <f>+Cálculos!L163</f>
        <v>186.88408708838276</v>
      </c>
      <c r="G164" s="109">
        <v>2.2999999999999998</v>
      </c>
      <c r="H164" s="64">
        <f t="shared" si="2"/>
        <v>57.914980153769328</v>
      </c>
    </row>
    <row r="165" spans="3:8" x14ac:dyDescent="0.25">
      <c r="C165" s="69">
        <v>41800</v>
      </c>
      <c r="D165" s="64">
        <f>+Cálculos!H164</f>
        <v>9.7294254648286671</v>
      </c>
      <c r="E165" s="65">
        <f>+Cálculos!K164</f>
        <v>10.811727075822619</v>
      </c>
      <c r="F165" s="105">
        <f>+Cálculos!L164</f>
        <v>186.27570924782233</v>
      </c>
      <c r="G165" s="109">
        <v>1.1000000000000001</v>
      </c>
      <c r="H165" s="64">
        <f t="shared" si="2"/>
        <v>45.112716974693718</v>
      </c>
    </row>
    <row r="166" spans="3:8" x14ac:dyDescent="0.25">
      <c r="C166" s="69">
        <v>41801</v>
      </c>
      <c r="D166" s="64">
        <f>+Cálculos!H165</f>
        <v>9.7211921727482711</v>
      </c>
      <c r="E166" s="65">
        <f>+Cálculos!K165</f>
        <v>10.8043338273926</v>
      </c>
      <c r="F166" s="105">
        <f>+Cálculos!L165</f>
        <v>185.71820135392193</v>
      </c>
      <c r="G166" s="109">
        <v>4.9000000000000004</v>
      </c>
      <c r="H166" s="64">
        <f t="shared" si="2"/>
        <v>84.915816552199885</v>
      </c>
    </row>
    <row r="167" spans="3:8" x14ac:dyDescent="0.25">
      <c r="C167" s="69">
        <v>41802</v>
      </c>
      <c r="D167" s="64">
        <f>+Cálculos!H166</f>
        <v>9.7137258088427867</v>
      </c>
      <c r="E167" s="65">
        <f>+Cálculos!K166</f>
        <v>10.797631874919555</v>
      </c>
      <c r="F167" s="105">
        <f>+Cálculos!L166</f>
        <v>185.21166897347493</v>
      </c>
      <c r="G167" s="109">
        <v>8.1</v>
      </c>
      <c r="H167" s="64">
        <f t="shared" si="2"/>
        <v>118.28161246347513</v>
      </c>
    </row>
    <row r="168" spans="3:8" x14ac:dyDescent="0.25">
      <c r="C168" s="69">
        <v>41803</v>
      </c>
      <c r="D168" s="64">
        <f>+Cálculos!H167</f>
        <v>9.7070315291748805</v>
      </c>
      <c r="E168" s="65">
        <f>+Cálculos!K167</f>
        <v>10.791625076093577</v>
      </c>
      <c r="F168" s="105">
        <f>+Cálculos!L167</f>
        <v>184.75620589374952</v>
      </c>
      <c r="G168" s="109">
        <v>0.2</v>
      </c>
      <c r="H168" s="64">
        <f t="shared" si="2"/>
        <v>35.349772838877726</v>
      </c>
    </row>
    <row r="169" spans="3:8" x14ac:dyDescent="0.25">
      <c r="C169" s="69">
        <v>41804</v>
      </c>
      <c r="D169" s="64">
        <f>+Cálculos!H168</f>
        <v>9.7011139809498843</v>
      </c>
      <c r="E169" s="65">
        <f>+Cálculos!K168</f>
        <v>10.786316906120627</v>
      </c>
      <c r="F169" s="105">
        <f>+Cálculos!L168</f>
        <v>184.35189433969578</v>
      </c>
      <c r="G169" s="109">
        <v>6.7</v>
      </c>
      <c r="H169" s="64">
        <f t="shared" si="2"/>
        <v>103.21001337936625</v>
      </c>
    </row>
    <row r="170" spans="3:8" x14ac:dyDescent="0.25">
      <c r="C170" s="69">
        <v>41805</v>
      </c>
      <c r="D170" s="64">
        <f>+Cálculos!H169</f>
        <v>9.6959772913938718</v>
      </c>
      <c r="E170" s="65">
        <f>+Cálculos!K169</f>
        <v>10.781710449966132</v>
      </c>
      <c r="F170" s="105">
        <f>+Cálculos!L169</f>
        <v>183.99880517342402</v>
      </c>
      <c r="G170" s="109">
        <v>0</v>
      </c>
      <c r="H170" s="64">
        <f t="shared" si="2"/>
        <v>33.119784931216323</v>
      </c>
    </row>
    <row r="171" spans="3:8" x14ac:dyDescent="0.25">
      <c r="C171" s="69">
        <v>41806</v>
      </c>
      <c r="D171" s="64">
        <f>+Cálculos!H170</f>
        <v>9.6916250578072667</v>
      </c>
      <c r="E171" s="65">
        <f>+Cálculos!K170</f>
        <v>10.777808395425239</v>
      </c>
      <c r="F171" s="105">
        <f>+Cálculos!L170</f>
        <v>183.69699807499265</v>
      </c>
      <c r="G171" s="109">
        <v>0</v>
      </c>
      <c r="H171" s="64">
        <f t="shared" si="2"/>
        <v>33.065459653498678</v>
      </c>
    </row>
    <row r="172" spans="3:8" x14ac:dyDescent="0.25">
      <c r="C172" s="69">
        <v>41807</v>
      </c>
      <c r="D172" s="64">
        <f>+Cálculos!H171</f>
        <v>9.6880603388427478</v>
      </c>
      <c r="E172" s="65">
        <f>+Cálculos!K171</f>
        <v>10.77461302705129</v>
      </c>
      <c r="F172" s="105">
        <f>+Cálculos!L171</f>
        <v>183.44652170363733</v>
      </c>
      <c r="G172" s="109">
        <v>0.3</v>
      </c>
      <c r="H172" s="64">
        <f t="shared" si="2"/>
        <v>36.144701689765512</v>
      </c>
    </row>
    <row r="173" spans="3:8" x14ac:dyDescent="0.25">
      <c r="C173" s="69">
        <v>41808</v>
      </c>
      <c r="D173" s="64">
        <f>+Cálculos!H172</f>
        <v>9.6852856470505539</v>
      </c>
      <c r="E173" s="65">
        <f>+Cálculos!K172</f>
        <v>10.772126220970348</v>
      </c>
      <c r="F173" s="105">
        <f>+Cálculos!L172</f>
        <v>183.24741383868155</v>
      </c>
      <c r="G173" s="109">
        <v>1.3</v>
      </c>
      <c r="H173" s="64">
        <f t="shared" si="2"/>
        <v>46.51246806662931</v>
      </c>
    </row>
    <row r="174" spans="3:8" x14ac:dyDescent="0.25">
      <c r="C174" s="69">
        <v>41809</v>
      </c>
      <c r="D174" s="64">
        <f>+Cálculos!H173</f>
        <v>9.6833029427282202</v>
      </c>
      <c r="E174" s="65">
        <f>+Cálculos!K173</f>
        <v>10.770349440605797</v>
      </c>
      <c r="F174" s="105">
        <f>+Cálculos!L173</f>
        <v>183.0997014994775</v>
      </c>
      <c r="G174" s="109">
        <v>0.3</v>
      </c>
      <c r="H174" s="64">
        <f t="shared" si="2"/>
        <v>36.07789934026831</v>
      </c>
    </row>
    <row r="175" spans="3:8" x14ac:dyDescent="0.25">
      <c r="C175" s="69">
        <v>41810</v>
      </c>
      <c r="D175" s="64">
        <f>+Cálculos!H174</f>
        <v>9.6821136291055243</v>
      </c>
      <c r="E175" s="65">
        <f>+Cálculos!K174</f>
        <v>10.769283733332722</v>
      </c>
      <c r="F175" s="105">
        <f>+Cálculos!L174</f>
        <v>183.0034010438367</v>
      </c>
      <c r="G175" s="109">
        <v>7.6</v>
      </c>
      <c r="H175" s="64">
        <f t="shared" si="2"/>
        <v>111.9475569177788</v>
      </c>
    </row>
    <row r="176" spans="3:8" x14ac:dyDescent="0.25">
      <c r="C176" s="69">
        <v>41811</v>
      </c>
      <c r="D176" s="64">
        <f>+Cálculos!H175</f>
        <v>9.6817185488888242</v>
      </c>
      <c r="E176" s="65">
        <f>+Cálculos!K175</f>
        <v>10.768929728077767</v>
      </c>
      <c r="F176" s="105">
        <f>+Cálculos!L175</f>
        <v>182.95851824452518</v>
      </c>
      <c r="G176" s="109">
        <v>5.0999999999999996</v>
      </c>
      <c r="H176" s="64">
        <f t="shared" si="2"/>
        <v>85.939511444394256</v>
      </c>
    </row>
    <row r="177" spans="3:8" x14ac:dyDescent="0.25">
      <c r="C177" s="69">
        <v>41812</v>
      </c>
      <c r="D177" s="64">
        <f>+Cálculos!H176</f>
        <v>9.6821179821821701</v>
      </c>
      <c r="E177" s="65">
        <f>+Cálculos!K176</f>
        <v>10.769287633875571</v>
      </c>
      <c r="F177" s="105">
        <f>+Cálculos!L176</f>
        <v>182.96504834351728</v>
      </c>
      <c r="G177" s="109">
        <v>6.7</v>
      </c>
      <c r="H177" s="64">
        <f t="shared" si="2"/>
        <v>102.5699395747297</v>
      </c>
    </row>
    <row r="178" spans="3:8" x14ac:dyDescent="0.25">
      <c r="C178" s="69">
        <v>41813</v>
      </c>
      <c r="D178" s="64">
        <f>+Cálculos!H177</f>
        <v>9.6833116457957189</v>
      </c>
      <c r="E178" s="65">
        <f>+Cálculos!K177</f>
        <v>10.770357239388609</v>
      </c>
      <c r="F178" s="105">
        <f>+Cálculos!L177</f>
        <v>183.02297608381721</v>
      </c>
      <c r="G178" s="109">
        <v>1.7</v>
      </c>
      <c r="H178" s="64">
        <f t="shared" si="2"/>
        <v>50.616445427333353</v>
      </c>
    </row>
    <row r="179" spans="3:8" x14ac:dyDescent="0.25">
      <c r="C179" s="69">
        <v>41814</v>
      </c>
      <c r="D179" s="64">
        <f>+Cálculos!H178</f>
        <v>9.6852986939449472</v>
      </c>
      <c r="E179" s="65">
        <f>+Cálculos!K178</f>
        <v>10.772137913392656</v>
      </c>
      <c r="F179" s="105">
        <f>+Cálculos!L178</f>
        <v>183.13227571878073</v>
      </c>
      <c r="G179" s="109">
        <v>6.2</v>
      </c>
      <c r="H179" s="64">
        <f t="shared" si="2"/>
        <v>97.44102194204315</v>
      </c>
    </row>
    <row r="180" spans="3:8" x14ac:dyDescent="0.25">
      <c r="C180" s="69">
        <v>41815</v>
      </c>
      <c r="D180" s="64">
        <f>+Cálculos!H179</f>
        <v>9.6880777203370947</v>
      </c>
      <c r="E180" s="65">
        <f>+Cálculos!K179</f>
        <v>10.774628606225582</v>
      </c>
      <c r="F180" s="105">
        <f>+Cálculos!L179</f>
        <v>183.29291099898705</v>
      </c>
      <c r="G180" s="109">
        <v>5</v>
      </c>
      <c r="H180" s="64">
        <f t="shared" si="2"/>
        <v>85.021157256019322</v>
      </c>
    </row>
    <row r="181" spans="3:8" x14ac:dyDescent="0.25">
      <c r="C181" s="69">
        <v>41816</v>
      </c>
      <c r="D181" s="64">
        <f>+Cálculos!H180</f>
        <v>9.6916467616343489</v>
      </c>
      <c r="E181" s="65">
        <f>+Cálculos!K180</f>
        <v>10.777827852192733</v>
      </c>
      <c r="F181" s="105">
        <f>+Cálculos!L180</f>
        <v>183.50483513683022</v>
      </c>
      <c r="G181" s="109">
        <v>6.1</v>
      </c>
      <c r="H181" s="64">
        <f t="shared" si="2"/>
        <v>96.555546473705661</v>
      </c>
    </row>
    <row r="182" spans="3:8" x14ac:dyDescent="0.25">
      <c r="C182" s="69">
        <v>41817</v>
      </c>
      <c r="D182" s="64">
        <f>+Cálculos!H181</f>
        <v>9.6960033022762833</v>
      </c>
      <c r="E182" s="65">
        <f>+Cálculos!K181</f>
        <v>10.781733772917677</v>
      </c>
      <c r="F182" s="105">
        <f>+Cálculos!L181</f>
        <v>183.76799074911949</v>
      </c>
      <c r="G182" s="109">
        <v>0.1</v>
      </c>
      <c r="H182" s="64">
        <f t="shared" si="2"/>
        <v>34.120651293676694</v>
      </c>
    </row>
    <row r="183" spans="3:8" x14ac:dyDescent="0.25">
      <c r="C183" s="69">
        <v>41818</v>
      </c>
      <c r="D183" s="64">
        <f>+Cálculos!H182</f>
        <v>9.7011442806373438</v>
      </c>
      <c r="E183" s="65">
        <f>+Cálculos!K182</f>
        <v>10.786344081622669</v>
      </c>
      <c r="F183" s="105">
        <f>+Cálculos!L182</f>
        <v>184.08230977809194</v>
      </c>
      <c r="G183" s="109">
        <v>2.2000000000000002</v>
      </c>
      <c r="H183" s="64">
        <f t="shared" si="2"/>
        <v>56.094952047902559</v>
      </c>
    </row>
    <row r="184" spans="3:8" x14ac:dyDescent="0.25">
      <c r="C184" s="69">
        <v>41819</v>
      </c>
      <c r="D184" s="64">
        <f>+Cálculos!H183</f>
        <v>9.7070660964886137</v>
      </c>
      <c r="E184" s="65">
        <f>+Cálculos!K183</f>
        <v>10.791656088319026</v>
      </c>
      <c r="F184" s="105">
        <f>+Cálculos!L183</f>
        <v>184.44771339135551</v>
      </c>
      <c r="G184" s="109">
        <v>0.5</v>
      </c>
      <c r="H184" s="64">
        <f t="shared" si="2"/>
        <v>38.425969661424766</v>
      </c>
    </row>
    <row r="185" spans="3:8" x14ac:dyDescent="0.25">
      <c r="C185" s="69">
        <v>41820</v>
      </c>
      <c r="D185" s="64">
        <f>+Cálculos!H184</f>
        <v>9.7137646197267351</v>
      </c>
      <c r="E185" s="65">
        <f>+Cálculos!K184</f>
        <v>10.797666705883449</v>
      </c>
      <c r="F185" s="105">
        <f>+Cálculos!L184</f>
        <v>184.86411186139298</v>
      </c>
      <c r="G185" s="109">
        <v>0</v>
      </c>
      <c r="H185" s="64">
        <f t="shared" si="2"/>
        <v>33.275540135050733</v>
      </c>
    </row>
    <row r="186" spans="3:8" x14ac:dyDescent="0.25">
      <c r="C186" s="69">
        <v>41821</v>
      </c>
      <c r="D186" s="64">
        <f>+Cálculos!H185</f>
        <v>9.7212352003268574</v>
      </c>
      <c r="E186" s="65">
        <f>+Cálculos!K185</f>
        <v>10.804372456992384</v>
      </c>
      <c r="F186" s="105">
        <f>+Cálculos!L185</f>
        <v>185.33140442536157</v>
      </c>
      <c r="G186" s="109">
        <v>0</v>
      </c>
      <c r="H186" s="64">
        <f t="shared" si="2"/>
        <v>33.359652796565079</v>
      </c>
    </row>
    <row r="187" spans="3:8" x14ac:dyDescent="0.25">
      <c r="C187" s="69">
        <v>41822</v>
      </c>
      <c r="D187" s="64">
        <f>+Cálculos!H186</f>
        <v>9.7294726794709003</v>
      </c>
      <c r="E187" s="65">
        <f>+Cálculos!K186</f>
        <v>10.811769481882845</v>
      </c>
      <c r="F187" s="105">
        <f>+Cálculos!L186</f>
        <v>185.84947912602775</v>
      </c>
      <c r="G187" s="109">
        <v>2.4</v>
      </c>
      <c r="H187" s="64">
        <f t="shared" si="2"/>
        <v>58.66715171397167</v>
      </c>
    </row>
    <row r="188" spans="3:8" x14ac:dyDescent="0.25">
      <c r="C188" s="69">
        <v>41823</v>
      </c>
      <c r="D188" s="64">
        <f>+Cálculos!H187</f>
        <v>9.7384714017969891</v>
      </c>
      <c r="E188" s="65">
        <f>+Cálculos!K187</f>
        <v>10.819853546904589</v>
      </c>
      <c r="F188" s="105">
        <f>+Cálculos!L187</f>
        <v>186.41821263477459</v>
      </c>
      <c r="G188" s="109">
        <v>6.3</v>
      </c>
      <c r="H188" s="64">
        <f t="shared" si="2"/>
        <v>99.883871348969507</v>
      </c>
    </row>
    <row r="189" spans="3:8" x14ac:dyDescent="0.25">
      <c r="C189" s="69">
        <v>41824</v>
      </c>
      <c r="D189" s="64">
        <f>+Cálculos!H188</f>
        <v>9.7482252287112292</v>
      </c>
      <c r="E189" s="65">
        <f>+Cálculos!K188</f>
        <v>10.828620053825258</v>
      </c>
      <c r="F189" s="105">
        <f>+Cálculos!L188</f>
        <v>187.03747005771126</v>
      </c>
      <c r="G189" s="109">
        <v>2.6</v>
      </c>
      <c r="H189" s="64">
        <f t="shared" si="2"/>
        <v>61.103901211445276</v>
      </c>
    </row>
    <row r="190" spans="3:8" x14ac:dyDescent="0.25">
      <c r="C190" s="69">
        <v>41825</v>
      </c>
      <c r="D190" s="64">
        <f>+Cálculos!H189</f>
        <v>9.7587275526985149</v>
      </c>
      <c r="E190" s="65">
        <f>+Cálculos!K189</f>
        <v>10.838064049847183</v>
      </c>
      <c r="F190" s="105">
        <f>+Cálculos!L189</f>
        <v>187.70710472600123</v>
      </c>
      <c r="G190" s="109">
        <v>6</v>
      </c>
      <c r="H190" s="64">
        <f t="shared" si="2"/>
        <v>97.262095854308583</v>
      </c>
    </row>
    <row r="191" spans="3:8" x14ac:dyDescent="0.25">
      <c r="C191" s="69">
        <v>41826</v>
      </c>
      <c r="D191" s="64">
        <f>+Cálculos!H190</f>
        <v>9.7699713125651666</v>
      </c>
      <c r="E191" s="65">
        <f>+Cálculos!K190</f>
        <v>10.84818023829191</v>
      </c>
      <c r="F191" s="105">
        <f>+Cálculos!L190</f>
        <v>188.42695797160931</v>
      </c>
      <c r="G191" s="109">
        <v>8.1</v>
      </c>
      <c r="H191" s="64">
        <f t="shared" si="2"/>
        <v>119.83748320316148</v>
      </c>
    </row>
    <row r="192" spans="3:8" x14ac:dyDescent="0.25">
      <c r="C192" s="69">
        <v>41827</v>
      </c>
      <c r="D192" s="64">
        <f>+Cálculos!H191</f>
        <v>9.7819490095427977</v>
      </c>
      <c r="E192" s="65">
        <f>+Cálculos!K191</f>
        <v>10.858962989905898</v>
      </c>
      <c r="F192" s="105">
        <f>+Cálculos!L191</f>
        <v>189.19685888973723</v>
      </c>
      <c r="G192" s="109">
        <v>7.6</v>
      </c>
      <c r="H192" s="64">
        <f t="shared" si="2"/>
        <v>114.90260211120734</v>
      </c>
    </row>
    <row r="193" spans="3:8" x14ac:dyDescent="0.25">
      <c r="C193" s="69">
        <v>41828</v>
      </c>
      <c r="D193" s="64">
        <f>+Cálculos!H192</f>
        <v>9.7946527241800041</v>
      </c>
      <c r="E193" s="65">
        <f>+Cálculos!K192</f>
        <v>10.870406354739114</v>
      </c>
      <c r="F193" s="105">
        <f>+Cálculos!L192</f>
        <v>190.0166240892905</v>
      </c>
      <c r="G193" s="109">
        <v>6.4</v>
      </c>
      <c r="H193" s="64">
        <f t="shared" si="2"/>
        <v>102.49112215849013</v>
      </c>
    </row>
    <row r="194" spans="3:8" x14ac:dyDescent="0.25">
      <c r="C194" s="69">
        <v>41829</v>
      </c>
      <c r="D194" s="64">
        <f>+Cálculos!H193</f>
        <v>9.8080741339459827</v>
      </c>
      <c r="E194" s="65">
        <f>+Cálculos!K193</f>
        <v>10.882504074546162</v>
      </c>
      <c r="F194" s="105">
        <f>+Cálculos!L193</f>
        <v>190.88605743277827</v>
      </c>
      <c r="G194" s="109">
        <v>8.1</v>
      </c>
      <c r="H194" s="64">
        <f t="shared" si="2"/>
        <v>121.06329928646639</v>
      </c>
    </row>
    <row r="195" spans="3:8" x14ac:dyDescent="0.25">
      <c r="C195" s="69">
        <v>41830</v>
      </c>
      <c r="D195" s="64">
        <f>+Cálculos!H194</f>
        <v>9.8222045314685058</v>
      </c>
      <c r="E195" s="65">
        <f>+Cálculos!K194</f>
        <v>10.895249595658413</v>
      </c>
      <c r="F195" s="105">
        <f>+Cálculos!L194</f>
        <v>191.8049497671</v>
      </c>
      <c r="G195" s="109">
        <v>2.9</v>
      </c>
      <c r="H195" s="64">
        <f t="shared" si="2"/>
        <v>65.671554000818105</v>
      </c>
    </row>
    <row r="196" spans="3:8" x14ac:dyDescent="0.25">
      <c r="C196" s="69">
        <v>41831</v>
      </c>
      <c r="D196" s="64">
        <f>+Cálculos!H195</f>
        <v>9.8370348433273325</v>
      </c>
      <c r="E196" s="65">
        <f>+Cálculos!K195</f>
        <v>10.908636082274349</v>
      </c>
      <c r="F196" s="105">
        <f>+Cálculos!L195</f>
        <v>192.77307864672292</v>
      </c>
      <c r="G196" s="109">
        <v>6.8</v>
      </c>
      <c r="H196" s="64">
        <f t="shared" si="2"/>
        <v>107.99068210375637</v>
      </c>
    </row>
    <row r="197" spans="3:8" x14ac:dyDescent="0.25">
      <c r="C197" s="69">
        <v>41832</v>
      </c>
      <c r="D197" s="64">
        <f>+Cálculos!H196</f>
        <v>9.8525556493233974</v>
      </c>
      <c r="E197" s="65">
        <f>+Cálculos!K196</f>
        <v>10.922656430114653</v>
      </c>
      <c r="F197" s="105">
        <f>+Cálculos!L196</f>
        <v>193.79020805079097</v>
      </c>
      <c r="G197" s="109">
        <v>6.3</v>
      </c>
      <c r="H197" s="64">
        <f t="shared" si="2"/>
        <v>103.03542478405515</v>
      </c>
    </row>
    <row r="198" spans="3:8" x14ac:dyDescent="0.25">
      <c r="C198" s="69">
        <v>41833</v>
      </c>
      <c r="D198" s="64">
        <f>+Cálculos!H197</f>
        <v>9.8687572021438701</v>
      </c>
      <c r="E198" s="65">
        <f>+Cálculos!K197</f>
        <v>10.937303280388077</v>
      </c>
      <c r="F198" s="105">
        <f>+Cálculos!L197</f>
        <v>194.85608809573753</v>
      </c>
      <c r="G198" s="109">
        <v>3.6</v>
      </c>
      <c r="H198" s="64">
        <f t="shared" ref="H198:H261" si="3">+F198*($K$7+$K$8*(G198/D198))</f>
        <v>74.168689687725063</v>
      </c>
    </row>
    <row r="199" spans="3:8" x14ac:dyDescent="0.25">
      <c r="C199" s="69">
        <v>41834</v>
      </c>
      <c r="D199" s="64">
        <f>+Cálculos!H198</f>
        <v>9.8856294473434545</v>
      </c>
      <c r="E199" s="65">
        <f>+Cálculos!K198</f>
        <v>10.952569034014029</v>
      </c>
      <c r="F199" s="105">
        <f>+Cálculos!L198</f>
        <v>195.97045474500231</v>
      </c>
      <c r="G199" s="109">
        <v>0.5</v>
      </c>
      <c r="H199" s="64">
        <f t="shared" si="3"/>
        <v>40.726218889949749</v>
      </c>
    </row>
    <row r="200" spans="3:8" x14ac:dyDescent="0.25">
      <c r="C200" s="69">
        <v>41835</v>
      </c>
      <c r="D200" s="64">
        <f>+Cálculos!H199</f>
        <v>9.9031620435630234</v>
      </c>
      <c r="E200" s="65">
        <f>+Cálculos!K199</f>
        <v>10.968445866047926</v>
      </c>
      <c r="F200" s="105">
        <f>+Cálculos!L199</f>
        <v>197.13302951746536</v>
      </c>
      <c r="G200" s="109">
        <v>0</v>
      </c>
      <c r="H200" s="64">
        <f t="shared" si="3"/>
        <v>35.483945313143764</v>
      </c>
    </row>
    <row r="201" spans="3:8" x14ac:dyDescent="0.25">
      <c r="C201" s="69">
        <v>41836</v>
      </c>
      <c r="D201" s="64">
        <f>+Cálculos!H200</f>
        <v>9.9213443829078347</v>
      </c>
      <c r="E201" s="65">
        <f>+Cálculos!K200</f>
        <v>10.984925740255916</v>
      </c>
      <c r="F201" s="105">
        <f>+Cálculos!L200</f>
        <v>198.34351919622463</v>
      </c>
      <c r="G201" s="109">
        <v>1</v>
      </c>
      <c r="H201" s="64">
        <f t="shared" si="3"/>
        <v>46.697211838300298</v>
      </c>
    </row>
    <row r="202" spans="3:8" x14ac:dyDescent="0.25">
      <c r="C202" s="69">
        <v>41837</v>
      </c>
      <c r="D202" s="64">
        <f>+Cálculos!H201</f>
        <v>9.9401656114092685</v>
      </c>
      <c r="E202" s="65">
        <f>+Cálculos!K201</f>
        <v>11.002000423786221</v>
      </c>
      <c r="F202" s="105">
        <f>+Cálculos!L201</f>
        <v>199.60161553934682</v>
      </c>
      <c r="G202" s="109">
        <v>7.6</v>
      </c>
      <c r="H202" s="64">
        <f t="shared" si="3"/>
        <v>119.86399021810865</v>
      </c>
    </row>
    <row r="203" spans="3:8" x14ac:dyDescent="0.25">
      <c r="C203" s="69">
        <v>41838</v>
      </c>
      <c r="D203" s="64">
        <f>+Cálculos!H202</f>
        <v>9.9596146494959505</v>
      </c>
      <c r="E203" s="65">
        <f>+Cálculos!K202</f>
        <v>11.019661501885391</v>
      </c>
      <c r="F203" s="105">
        <f>+Cálculos!L202</f>
        <v>200.90699499421331</v>
      </c>
      <c r="G203" s="109">
        <v>8</v>
      </c>
      <c r="H203" s="64">
        <f t="shared" si="3"/>
        <v>124.92078728497881</v>
      </c>
    </row>
    <row r="204" spans="3:8" x14ac:dyDescent="0.25">
      <c r="C204" s="69">
        <v>41839</v>
      </c>
      <c r="D204" s="64">
        <f>+Cálculos!H203</f>
        <v>9.979680212402517</v>
      </c>
      <c r="E204" s="65">
        <f>+Cálculos!K203</f>
        <v>11.037900392609089</v>
      </c>
      <c r="F204" s="105">
        <f>+Cálculos!L203</f>
        <v>202.25931841708027</v>
      </c>
      <c r="G204" s="109">
        <v>8.9</v>
      </c>
      <c r="H204" s="64">
        <f t="shared" si="3"/>
        <v>135.61420126170199</v>
      </c>
    </row>
    <row r="205" spans="3:8" x14ac:dyDescent="0.25">
      <c r="C205" s="69">
        <v>41840</v>
      </c>
      <c r="D205" s="64">
        <f>+Cálculos!H204</f>
        <v>10.000350830447001</v>
      </c>
      <c r="E205" s="65">
        <f>+Cálculos!K204</f>
        <v>11.056708361478316</v>
      </c>
      <c r="F205" s="105">
        <f>+Cálculos!L204</f>
        <v>203.65823079944633</v>
      </c>
      <c r="G205" s="109">
        <v>4.7</v>
      </c>
      <c r="H205" s="64">
        <f t="shared" si="3"/>
        <v>89.302287300566675</v>
      </c>
    </row>
    <row r="206" spans="3:8" x14ac:dyDescent="0.25">
      <c r="C206" s="69">
        <v>41841</v>
      </c>
      <c r="D206" s="64">
        <f>+Cálculos!H205</f>
        <v>10.021614869110776</v>
      </c>
      <c r="E206" s="65">
        <f>+Cálculos!K205</f>
        <v>11.076076536033904</v>
      </c>
      <c r="F206" s="105">
        <f>+Cálculos!L205</f>
        <v>205.10336100280699</v>
      </c>
      <c r="G206" s="109">
        <v>0</v>
      </c>
      <c r="H206" s="64">
        <f t="shared" si="3"/>
        <v>36.918604980505258</v>
      </c>
    </row>
    <row r="207" spans="3:8" x14ac:dyDescent="0.25">
      <c r="C207" s="69">
        <v>41842</v>
      </c>
      <c r="D207" s="64">
        <f>+Cálculos!H206</f>
        <v>10.043460548858215</v>
      </c>
      <c r="E207" s="65">
        <f>+Cálculos!K206</f>
        <v>11.095995920243782</v>
      </c>
      <c r="F207" s="105">
        <f>+Cálculos!L206</f>
        <v>206.5943215033387</v>
      </c>
      <c r="G207" s="109">
        <v>0</v>
      </c>
      <c r="H207" s="64">
        <f t="shared" si="3"/>
        <v>37.186977870600963</v>
      </c>
    </row>
    <row r="208" spans="3:8" x14ac:dyDescent="0.25">
      <c r="C208" s="69">
        <v>41843</v>
      </c>
      <c r="D208" s="64">
        <f>+Cálculos!H207</f>
        <v>10.065875964636746</v>
      </c>
      <c r="E208" s="65">
        <f>+Cálculos!K207</f>
        <v>11.116457408719615</v>
      </c>
      <c r="F208" s="105">
        <f>+Cálculos!L207</f>
        <v>208.13070814802757</v>
      </c>
      <c r="G208" s="109">
        <v>0</v>
      </c>
      <c r="H208" s="64">
        <f t="shared" si="3"/>
        <v>37.463527466644962</v>
      </c>
    </row>
    <row r="209" spans="3:8" x14ac:dyDescent="0.25">
      <c r="C209" s="69">
        <v>41844</v>
      </c>
      <c r="D209" s="64">
        <f>+Cálculos!H208</f>
        <v>10.088849105001531</v>
      </c>
      <c r="E209" s="65">
        <f>+Cálculos!K208</f>
        <v>11.137451800701699</v>
      </c>
      <c r="F209" s="105">
        <f>+Cálculos!L208</f>
        <v>209.71209992371399</v>
      </c>
      <c r="G209" s="109">
        <v>0</v>
      </c>
      <c r="H209" s="64">
        <f t="shared" si="3"/>
        <v>37.748177986268516</v>
      </c>
    </row>
    <row r="210" spans="3:8" x14ac:dyDescent="0.25">
      <c r="C210" s="69">
        <v>41845</v>
      </c>
      <c r="D210" s="64">
        <f>+Cálculos!H209</f>
        <v>10.112367870812871</v>
      </c>
      <c r="E210" s="65">
        <f>+Cálculos!K209</f>
        <v>11.15896981377308</v>
      </c>
      <c r="F210" s="105">
        <f>+Cálculos!L209</f>
        <v>211.33805874048232</v>
      </c>
      <c r="G210" s="109">
        <v>0.3</v>
      </c>
      <c r="H210" s="64">
        <f t="shared" si="3"/>
        <v>41.489180394517554</v>
      </c>
    </row>
    <row r="211" spans="3:8" x14ac:dyDescent="0.25">
      <c r="C211" s="69">
        <v>41846</v>
      </c>
      <c r="D211" s="64">
        <f>+Cálculos!H210</f>
        <v>10.136420093458236</v>
      </c>
      <c r="E211" s="65">
        <f>+Cálculos!K210</f>
        <v>11.181002097266477</v>
      </c>
      <c r="F211" s="105">
        <f>+Cálculos!L210</f>
        <v>213.00812923077413</v>
      </c>
      <c r="G211" s="109">
        <v>0.4</v>
      </c>
      <c r="H211" s="64">
        <f t="shared" si="3"/>
        <v>42.964573590304589</v>
      </c>
    </row>
    <row r="212" spans="3:8" x14ac:dyDescent="0.25">
      <c r="C212" s="69">
        <v>41847</v>
      </c>
      <c r="D212" s="64">
        <f>+Cálculos!H211</f>
        <v>10.16099355255488</v>
      </c>
      <c r="E212" s="65">
        <f>+Cálculos!K211</f>
        <v>11.2035392453299</v>
      </c>
      <c r="F212" s="105">
        <f>+Cálculos!L211</f>
        <v>214.72183856555387</v>
      </c>
      <c r="G212" s="109">
        <v>5.9</v>
      </c>
      <c r="H212" s="64">
        <f t="shared" si="3"/>
        <v>107.22318241975442</v>
      </c>
    </row>
    <row r="213" spans="3:8" x14ac:dyDescent="0.25">
      <c r="C213" s="69">
        <v>41848</v>
      </c>
      <c r="D213" s="64">
        <f>+Cálculos!H212</f>
        <v>10.186075993092906</v>
      </c>
      <c r="E213" s="65">
        <f>+Cálculos!K212</f>
        <v>11.226571809619529</v>
      </c>
      <c r="F213" s="105">
        <f>+Cálculos!L212</f>
        <v>216.47869628879207</v>
      </c>
      <c r="G213" s="109">
        <v>7</v>
      </c>
      <c r="H213" s="64">
        <f t="shared" si="3"/>
        <v>120.78795630202838</v>
      </c>
    </row>
    <row r="214" spans="3:8" x14ac:dyDescent="0.25">
      <c r="C214" s="69">
        <v>41849</v>
      </c>
      <c r="D214" s="64">
        <f>+Cálculos!H213</f>
        <v>10.21165514198276</v>
      </c>
      <c r="E214" s="65">
        <f>+Cálculos!K213</f>
        <v>11.250090311590837</v>
      </c>
      <c r="F214" s="105">
        <f>+Cálculos!L213</f>
        <v>218.27819417147924</v>
      </c>
      <c r="G214" s="109">
        <v>5.5</v>
      </c>
      <c r="H214" s="64">
        <f t="shared" si="3"/>
        <v>103.95065427792316</v>
      </c>
    </row>
    <row r="215" spans="3:8" x14ac:dyDescent="0.25">
      <c r="C215" s="69">
        <v>41850</v>
      </c>
      <c r="D215" s="64">
        <f>+Cálculos!H214</f>
        <v>10.237718723975043</v>
      </c>
      <c r="E215" s="65">
        <f>+Cálculos!K214</f>
        <v>11.274085254361687</v>
      </c>
      <c r="F215" s="105">
        <f>+Cálculos!L214</f>
        <v>220.119806086311</v>
      </c>
      <c r="G215" s="109">
        <v>3.5</v>
      </c>
      <c r="H215" s="64">
        <f t="shared" si="3"/>
        <v>81.010729824572905</v>
      </c>
    </row>
    <row r="216" spans="3:8" x14ac:dyDescent="0.25">
      <c r="C216" s="69">
        <v>41851</v>
      </c>
      <c r="D216" s="64">
        <f>+Cálculos!H215</f>
        <v>10.264254476924529</v>
      </c>
      <c r="E216" s="65">
        <f>+Cálculos!K215</f>
        <v>11.298547134123595</v>
      </c>
      <c r="F216" s="105">
        <f>+Cálculos!L215</f>
        <v>222.00298790412478</v>
      </c>
      <c r="G216" s="109">
        <v>0.8</v>
      </c>
      <c r="H216" s="64">
        <f t="shared" si="3"/>
        <v>49.477187560667026</v>
      </c>
    </row>
    <row r="217" spans="3:8" x14ac:dyDescent="0.25">
      <c r="C217" s="69">
        <v>41852</v>
      </c>
      <c r="D217" s="64">
        <f>+Cálculos!H216</f>
        <v>10.291250166374187</v>
      </c>
      <c r="E217" s="65">
        <f>+Cálculos!K216</f>
        <v>11.323466451079996</v>
      </c>
      <c r="F217" s="105">
        <f>+Cálculos!L216</f>
        <v>223.92717741309517</v>
      </c>
      <c r="G217" s="109">
        <v>2</v>
      </c>
      <c r="H217" s="64">
        <f t="shared" si="3"/>
        <v>64.24177750921514</v>
      </c>
    </row>
    <row r="218" spans="3:8" x14ac:dyDescent="0.25">
      <c r="C218" s="69">
        <v>41853</v>
      </c>
      <c r="D218" s="64">
        <f>+Cálculos!H217</f>
        <v>10.318693599438669</v>
      </c>
      <c r="E218" s="65">
        <f>+Cálculos!K217</f>
        <v>11.348833719892895</v>
      </c>
      <c r="F218" s="105">
        <f>+Cálculos!L217</f>
        <v>225.89179426162286</v>
      </c>
      <c r="G218" s="109">
        <v>0.6</v>
      </c>
      <c r="H218" s="64">
        <f t="shared" si="3"/>
        <v>47.884721591459709</v>
      </c>
    </row>
    <row r="219" spans="3:8" x14ac:dyDescent="0.25">
      <c r="C219" s="69">
        <v>41854</v>
      </c>
      <c r="D219" s="64">
        <f>+Cálculos!H218</f>
        <v>10.346572637970608</v>
      </c>
      <c r="E219" s="65">
        <f>+Cálculos!K218</f>
        <v>11.374639479621694</v>
      </c>
      <c r="F219" s="105">
        <f>+Cálculos!L218</f>
        <v>227.89623992578152</v>
      </c>
      <c r="G219" s="109">
        <v>7.7</v>
      </c>
      <c r="H219" s="64">
        <f t="shared" si="3"/>
        <v>134.30251009328273</v>
      </c>
    </row>
    <row r="220" spans="3:8" x14ac:dyDescent="0.25">
      <c r="C220" s="69">
        <v>41855</v>
      </c>
      <c r="D220" s="64">
        <f>+Cálculos!H219</f>
        <v>10.37487521099635</v>
      </c>
      <c r="E220" s="65">
        <f>+Cálculos!K219</f>
        <v>11.40087430314057</v>
      </c>
      <c r="F220" s="105">
        <f>+Cálculos!L219</f>
        <v>229.93989770210698</v>
      </c>
      <c r="G220" s="109">
        <v>1.2</v>
      </c>
      <c r="H220" s="64">
        <f t="shared" si="3"/>
        <v>56.016859452088859</v>
      </c>
    </row>
    <row r="221" spans="3:8" x14ac:dyDescent="0.25">
      <c r="C221" s="69">
        <v>41856</v>
      </c>
      <c r="D221" s="64">
        <f>+Cálculos!H220</f>
        <v>10.403589326411417</v>
      </c>
      <c r="E221" s="65">
        <f>+Cálculos!K220</f>
        <v>11.427528806022972</v>
      </c>
      <c r="F221" s="105">
        <f>+Cálculos!L220</f>
        <v>232.02213272643834</v>
      </c>
      <c r="G221" s="109">
        <v>1.1000000000000001</v>
      </c>
      <c r="H221" s="64">
        <f t="shared" si="3"/>
        <v>55.256768534144591</v>
      </c>
    </row>
    <row r="222" spans="3:8" x14ac:dyDescent="0.25">
      <c r="C222" s="69">
        <v>41857</v>
      </c>
      <c r="D222" s="64">
        <f>+Cálculos!H221</f>
        <v>10.432703081929047</v>
      </c>
      <c r="E222" s="65">
        <f>+Cálculos!K221</f>
        <v>11.454593654884233</v>
      </c>
      <c r="F222" s="105">
        <f>+Cálculos!L221</f>
        <v>234.14229201944164</v>
      </c>
      <c r="G222" s="109">
        <v>8.5</v>
      </c>
      <c r="H222" s="64">
        <f t="shared" si="3"/>
        <v>147.06714695346233</v>
      </c>
    </row>
    <row r="223" spans="3:8" x14ac:dyDescent="0.25">
      <c r="C223" s="69">
        <v>41858</v>
      </c>
      <c r="D223" s="64">
        <f>+Cálculos!H222</f>
        <v>10.462204675278256</v>
      </c>
      <c r="E223" s="65">
        <f>+Cálculos!K222</f>
        <v>11.482059575175361</v>
      </c>
      <c r="F223" s="105">
        <f>+Cálculos!L222</f>
        <v>236.29970455936609</v>
      </c>
      <c r="G223" s="109">
        <v>8.6</v>
      </c>
      <c r="H223" s="64">
        <f t="shared" si="3"/>
        <v>149.36588495002431</v>
      </c>
    </row>
    <row r="224" spans="3:8" x14ac:dyDescent="0.25">
      <c r="C224" s="69">
        <v>41859</v>
      </c>
      <c r="D224" s="64">
        <f>+Cálculos!H223</f>
        <v>10.492082413650907</v>
      </c>
      <c r="E224" s="65">
        <f>+Cálculos!K223</f>
        <v>11.509917358423305</v>
      </c>
      <c r="F224" s="105">
        <f>+Cálculos!L223</f>
        <v>238.49368138250452</v>
      </c>
      <c r="G224" s="109">
        <v>8.3000000000000007</v>
      </c>
      <c r="H224" s="64">
        <f t="shared" si="3"/>
        <v>146.69507535936387</v>
      </c>
    </row>
    <row r="225" spans="3:8" x14ac:dyDescent="0.25">
      <c r="C225" s="69">
        <v>41860</v>
      </c>
      <c r="D225" s="64">
        <f>+Cálculos!H224</f>
        <v>10.522324722399755</v>
      </c>
      <c r="E225" s="65">
        <f>+Cálculos!K224</f>
        <v>11.538157868914791</v>
      </c>
      <c r="F225" s="105">
        <f>+Cálculos!L224</f>
        <v>240.72351571174516</v>
      </c>
      <c r="G225" s="109">
        <v>8.1</v>
      </c>
      <c r="H225" s="64">
        <f t="shared" si="3"/>
        <v>145.24908543801956</v>
      </c>
    </row>
    <row r="226" spans="3:8" x14ac:dyDescent="0.25">
      <c r="C226" s="69">
        <v>41861</v>
      </c>
      <c r="D226" s="64">
        <f>+Cálculos!H225</f>
        <v>10.55292015299216</v>
      </c>
      <c r="E226" s="65">
        <f>+Cálculos!K225</f>
        <v>11.566772049822905</v>
      </c>
      <c r="F226" s="105">
        <f>+Cálculos!L225</f>
        <v>242.988483113526</v>
      </c>
      <c r="G226" s="109">
        <v>7.6</v>
      </c>
      <c r="H226" s="64">
        <f t="shared" si="3"/>
        <v>139.98539635179085</v>
      </c>
    </row>
    <row r="227" spans="3:8" x14ac:dyDescent="0.25">
      <c r="C227" s="69">
        <v>41862</v>
      </c>
      <c r="D227" s="64">
        <f>+Cálculos!H226</f>
        <v>10.583857390226402</v>
      </c>
      <c r="E227" s="65">
        <f>+Cálculos!K226</f>
        <v>11.595750928777186</v>
      </c>
      <c r="F227" s="105">
        <f>+Cálculos!L226</f>
        <v>245.28784168341491</v>
      </c>
      <c r="G227" s="109">
        <v>8.3000000000000007</v>
      </c>
      <c r="H227" s="64">
        <f t="shared" si="3"/>
        <v>149.9486827192506</v>
      </c>
    </row>
    <row r="228" spans="3:8" x14ac:dyDescent="0.25">
      <c r="C228" s="69">
        <v>41863</v>
      </c>
      <c r="D228" s="64">
        <f>+Cálculos!H227</f>
        <v>10.615125258719662</v>
      </c>
      <c r="E228" s="65">
        <f>+Cálculos!K227</f>
        <v>11.625085622879757</v>
      </c>
      <c r="F228" s="105">
        <f>+Cálculos!L227</f>
        <v>247.62083226046241</v>
      </c>
      <c r="G228" s="109">
        <v>8.6</v>
      </c>
      <c r="H228" s="64">
        <f t="shared" si="3"/>
        <v>154.90926425400494</v>
      </c>
    </row>
    <row r="229" spans="3:8" x14ac:dyDescent="0.25">
      <c r="C229" s="69">
        <v>41864</v>
      </c>
      <c r="D229" s="64">
        <f>+Cálculos!H228</f>
        <v>10.646712728678756</v>
      </c>
      <c r="E229" s="65">
        <f>+Cálculos!K228</f>
        <v>11.654767343171477</v>
      </c>
      <c r="F229" s="105">
        <f>+Cálculos!L228</f>
        <v>249.98667867039092</v>
      </c>
      <c r="G229" s="109">
        <v>6.6</v>
      </c>
      <c r="H229" s="64">
        <f t="shared" si="3"/>
        <v>130.23063762420284</v>
      </c>
    </row>
    <row r="230" spans="3:8" x14ac:dyDescent="0.25">
      <c r="C230" s="69">
        <v>41865</v>
      </c>
      <c r="D230" s="64">
        <f>+Cálculos!H229</f>
        <v>10.678608920966445</v>
      </c>
      <c r="E230" s="65">
        <f>+Cálculos!K229</f>
        <v>11.684787398553553</v>
      </c>
      <c r="F230" s="105">
        <f>+Cálculos!L229</f>
        <v>252.38458799760247</v>
      </c>
      <c r="G230" s="109">
        <v>5.6</v>
      </c>
      <c r="H230" s="64">
        <f t="shared" si="3"/>
        <v>118.22377584002523</v>
      </c>
    </row>
    <row r="231" spans="3:8" x14ac:dyDescent="0.25">
      <c r="C231" s="69">
        <v>41866</v>
      </c>
      <c r="D231" s="64">
        <f>+Cálculos!H230</f>
        <v>10.710803111477674</v>
      </c>
      <c r="E231" s="65">
        <f>+Cálculos!K230</f>
        <v>11.715137199171307</v>
      </c>
      <c r="F231" s="105">
        <f>+Cálculos!L230</f>
        <v>254.81375088590707</v>
      </c>
      <c r="G231" s="109">
        <v>4.4000000000000004</v>
      </c>
      <c r="H231" s="64">
        <f t="shared" si="3"/>
        <v>103.43912127440261</v>
      </c>
    </row>
    <row r="232" spans="3:8" x14ac:dyDescent="0.25">
      <c r="C232" s="69">
        <v>41867</v>
      </c>
      <c r="D232" s="64">
        <f>+Cálculos!H231</f>
        <v>10.743284734841632</v>
      </c>
      <c r="E232" s="65">
        <f>+Cálculos!K231</f>
        <v>11.745808259267964</v>
      </c>
      <c r="F232" s="105">
        <f>+Cálculos!L231</f>
        <v>257.2733418677953</v>
      </c>
      <c r="G232" s="109">
        <v>0.5</v>
      </c>
      <c r="H232" s="64">
        <f t="shared" si="3"/>
        <v>52.8947264254573</v>
      </c>
    </row>
    <row r="233" spans="3:8" x14ac:dyDescent="0.25">
      <c r="C233" s="69">
        <v>41868</v>
      </c>
      <c r="D233" s="64">
        <f>+Cálculos!H232</f>
        <v>10.776043387466594</v>
      </c>
      <c r="E233" s="65">
        <f>+Cálculos!K232</f>
        <v>11.776792199517439</v>
      </c>
      <c r="F233" s="105">
        <f>+Cálculos!L232</f>
        <v>259.76251972199867</v>
      </c>
      <c r="G233" s="109">
        <v>6</v>
      </c>
      <c r="H233" s="64">
        <f t="shared" si="3"/>
        <v>126.30558908094021</v>
      </c>
    </row>
    <row r="234" spans="3:8" x14ac:dyDescent="0.25">
      <c r="C234" s="69">
        <v>41869</v>
      </c>
      <c r="D234" s="64">
        <f>+Cálculos!H233</f>
        <v>10.809068829945749</v>
      </c>
      <c r="E234" s="65">
        <f>+Cálculos!K233</f>
        <v>11.808080748845947</v>
      </c>
      <c r="F234" s="105">
        <f>+Cálculos!L233</f>
        <v>262.28042785900317</v>
      </c>
      <c r="G234" s="109">
        <v>8</v>
      </c>
      <c r="H234" s="64">
        <f t="shared" si="3"/>
        <v>153.97581459693347</v>
      </c>
    </row>
    <row r="235" spans="3:8" x14ac:dyDescent="0.25">
      <c r="C235" s="69">
        <v>41870</v>
      </c>
      <c r="D235" s="64">
        <f>+Cálculos!H234</f>
        <v>10.842350988842979</v>
      </c>
      <c r="E235" s="65">
        <f>+Cálculos!K234</f>
        <v>11.839665745753226</v>
      </c>
      <c r="F235" s="105">
        <f>+Cálculos!L234</f>
        <v>264.82619473410625</v>
      </c>
      <c r="G235" s="109">
        <v>7.9</v>
      </c>
      <c r="H235" s="64">
        <f t="shared" si="3"/>
        <v>153.79605010186742</v>
      </c>
    </row>
    <row r="236" spans="3:8" x14ac:dyDescent="0.25">
      <c r="C236" s="69">
        <v>41871</v>
      </c>
      <c r="D236" s="64">
        <f>+Cálculos!H235</f>
        <v>10.875879957878359</v>
      </c>
      <c r="E236" s="65">
        <f>+Cálculos!K235</f>
        <v>11.871539139144735</v>
      </c>
      <c r="F236" s="105">
        <f>+Cálculos!L235</f>
        <v>267.39893428753032</v>
      </c>
      <c r="G236" s="109">
        <v>6.9</v>
      </c>
      <c r="H236" s="64">
        <f t="shared" si="3"/>
        <v>141.43726571186775</v>
      </c>
    </row>
    <row r="237" spans="3:8" x14ac:dyDescent="0.25">
      <c r="C237" s="69">
        <v>41872</v>
      </c>
      <c r="D237" s="64">
        <f>+Cálculos!H236</f>
        <v>10.909645998533888</v>
      </c>
      <c r="E237" s="65">
        <f>+Cálculos!K236</f>
        <v>11.903692988686988</v>
      </c>
      <c r="F237" s="105">
        <f>+Cálculos!L236</f>
        <v>269.99774641103335</v>
      </c>
      <c r="G237" s="109">
        <v>1.7</v>
      </c>
      <c r="H237" s="64">
        <f t="shared" si="3"/>
        <v>71.739473771543814</v>
      </c>
    </row>
    <row r="238" spans="3:8" x14ac:dyDescent="0.25">
      <c r="C238" s="69">
        <v>41873</v>
      </c>
      <c r="D238" s="64">
        <f>+Cálculos!H237</f>
        <v>10.943639540100175</v>
      </c>
      <c r="E238" s="65">
        <f>+Cálculos!K237</f>
        <v>11.936119464698578</v>
      </c>
      <c r="F238" s="105">
        <f>+Cálculos!L237</f>
        <v>272.62171744038312</v>
      </c>
      <c r="G238" s="109">
        <v>2.2999999999999998</v>
      </c>
      <c r="H238" s="64">
        <f t="shared" si="3"/>
        <v>80.584868909042939</v>
      </c>
    </row>
    <row r="239" spans="3:8" x14ac:dyDescent="0.25">
      <c r="C239" s="69">
        <v>41874</v>
      </c>
      <c r="D239" s="64">
        <f>+Cálculos!H238</f>
        <v>10.977851179185452</v>
      </c>
      <c r="E239" s="65">
        <f>+Cálculos!K238</f>
        <v>11.968810847589996</v>
      </c>
      <c r="F239" s="105">
        <f>+Cálculos!L238</f>
        <v>275.26992067299341</v>
      </c>
      <c r="G239" s="109">
        <v>0</v>
      </c>
      <c r="H239" s="64">
        <f t="shared" si="3"/>
        <v>49.548585721138814</v>
      </c>
    </row>
    <row r="240" spans="3:8" x14ac:dyDescent="0.25">
      <c r="C240" s="69">
        <v>41875</v>
      </c>
      <c r="D240" s="64">
        <f>+Cálculos!H239</f>
        <v>11.012271678708361</v>
      </c>
      <c r="E240" s="65">
        <f>+Cálculos!K239</f>
        <v>12.001759526865623</v>
      </c>
      <c r="F240" s="105">
        <f>+Cálculos!L239</f>
        <v>277.94141690994928</v>
      </c>
      <c r="G240" s="109">
        <v>6.1</v>
      </c>
      <c r="H240" s="64">
        <f t="shared" si="3"/>
        <v>134.70712019219127</v>
      </c>
    </row>
    <row r="241" spans="3:8" x14ac:dyDescent="0.25">
      <c r="C241" s="69">
        <v>41876</v>
      </c>
      <c r="D241" s="64">
        <f>+Cálculos!H240</f>
        <v>11.046891966396085</v>
      </c>
      <c r="E241" s="65">
        <f>+Cálculos!K240</f>
        <v>12.034957999701637</v>
      </c>
      <c r="F241" s="105">
        <f>+Cálculos!L240</f>
        <v>280.63525502158166</v>
      </c>
      <c r="G241" s="109">
        <v>7.6</v>
      </c>
      <c r="H241" s="64">
        <f t="shared" si="3"/>
        <v>156.70307025808026</v>
      </c>
    </row>
    <row r="242" spans="3:8" x14ac:dyDescent="0.25">
      <c r="C242" s="69">
        <v>41877</v>
      </c>
      <c r="D242" s="64">
        <f>+Cálculos!H241</f>
        <v>11.081703132809571</v>
      </c>
      <c r="E242" s="65">
        <f>+Cálculos!K241</f>
        <v>12.068398869113697</v>
      </c>
      <c r="F242" s="105">
        <f>+Cálculos!L241</f>
        <v>283.35047253568951</v>
      </c>
      <c r="G242" s="109">
        <v>0.2</v>
      </c>
      <c r="H242" s="64">
        <f t="shared" si="3"/>
        <v>53.815698930427395</v>
      </c>
    </row>
    <row r="243" spans="3:8" x14ac:dyDescent="0.25">
      <c r="C243" s="69">
        <v>41878</v>
      </c>
      <c r="D243" s="64">
        <f>+Cálculos!H242</f>
        <v>11.116696428917384</v>
      </c>
      <c r="E243" s="65">
        <f>+Cálculos!K242</f>
        <v>12.102074841728504</v>
      </c>
      <c r="F243" s="105">
        <f>+Cálculos!L242</f>
        <v>286.08609624744264</v>
      </c>
      <c r="G243" s="109">
        <v>0.6</v>
      </c>
      <c r="H243" s="64">
        <f t="shared" si="3"/>
        <v>59.987985391055147</v>
      </c>
    </row>
    <row r="244" spans="3:8" x14ac:dyDescent="0.25">
      <c r="C244" s="69">
        <v>41879</v>
      </c>
      <c r="D244" s="64">
        <f>+Cálculos!H243</f>
        <v>11.151863263239706</v>
      </c>
      <c r="E244" s="65">
        <f>+Cálculos!K243</f>
        <v>12.135978725173327</v>
      </c>
      <c r="F244" s="105">
        <f>+Cálculos!L243</f>
        <v>288.84114284993638</v>
      </c>
      <c r="G244" s="109">
        <v>0</v>
      </c>
      <c r="H244" s="64">
        <f t="shared" si="3"/>
        <v>51.991405712988545</v>
      </c>
    </row>
    <row r="245" spans="3:8" x14ac:dyDescent="0.25">
      <c r="C245" s="69">
        <v>41880</v>
      </c>
      <c r="D245" s="64">
        <f>+Cálculos!H244</f>
        <v>11.187195198583781</v>
      </c>
      <c r="E245" s="65">
        <f>+Cálculos!K244</f>
        <v>12.17010342509767</v>
      </c>
      <c r="F245" s="105">
        <f>+Cálculos!L244</f>
        <v>291.61461958432011</v>
      </c>
      <c r="G245" s="109">
        <v>2.6</v>
      </c>
      <c r="H245" s="64">
        <f t="shared" si="3"/>
        <v>89.766186175226821</v>
      </c>
    </row>
    <row r="246" spans="3:8" x14ac:dyDescent="0.25">
      <c r="C246" s="69">
        <v>41881</v>
      </c>
      <c r="D246" s="64">
        <f>+Cálculos!H245</f>
        <v>11.222683948391769</v>
      </c>
      <c r="E246" s="65">
        <f>+Cálculos!K245</f>
        <v>12.204441941841178</v>
      </c>
      <c r="F246" s="105">
        <f>+Cálculos!L245</f>
        <v>294.40552490835387</v>
      </c>
      <c r="G246" s="109">
        <v>8.4</v>
      </c>
      <c r="H246" s="64">
        <f t="shared" si="3"/>
        <v>174.18980723625947</v>
      </c>
    </row>
    <row r="247" spans="3:8" x14ac:dyDescent="0.25">
      <c r="C247" s="69">
        <v>41882</v>
      </c>
      <c r="D247" s="64">
        <f>+Cálculos!H246</f>
        <v>11.258321372721831</v>
      </c>
      <c r="E247" s="65">
        <f>+Cálculos!K246</f>
        <v>12.238987366761895</v>
      </c>
      <c r="F247" s="105">
        <f>+Cálculos!L246</f>
        <v>297.21284918220613</v>
      </c>
      <c r="G247" s="109">
        <v>6.4</v>
      </c>
      <c r="H247" s="64">
        <f t="shared" si="3"/>
        <v>146.42417581991876</v>
      </c>
    </row>
    <row r="248" spans="3:8" x14ac:dyDescent="0.25">
      <c r="C248" s="69">
        <v>41883</v>
      </c>
      <c r="D248" s="64">
        <f>+Cálculos!H247</f>
        <v>11.294099473882678</v>
      </c>
      <c r="E248" s="65">
        <f>+Cálculos!K247</f>
        <v>12.273732878238784</v>
      </c>
      <c r="F248" s="105">
        <f>+Cálculos!L247</f>
        <v>300.03557537025347</v>
      </c>
      <c r="G248" s="109">
        <v>0</v>
      </c>
      <c r="H248" s="64">
        <f t="shared" si="3"/>
        <v>54.006403566645623</v>
      </c>
    </row>
    <row r="249" spans="3:8" x14ac:dyDescent="0.25">
      <c r="C249" s="69">
        <v>41884</v>
      </c>
      <c r="D249" s="64">
        <f>+Cálculos!H248</f>
        <v>11.330010391741627</v>
      </c>
      <c r="E249" s="65">
        <f>+Cálculos!K248</f>
        <v>12.308671737362321</v>
      </c>
      <c r="F249" s="105">
        <f>+Cálculos!L248</f>
        <v>302.87267975758994</v>
      </c>
      <c r="G249" s="109">
        <v>1.2</v>
      </c>
      <c r="H249" s="64">
        <f t="shared" si="3"/>
        <v>72.160134898110741</v>
      </c>
    </row>
    <row r="250" spans="3:8" x14ac:dyDescent="0.25">
      <c r="C250" s="69">
        <v>41885</v>
      </c>
      <c r="D250" s="64">
        <f>+Cálculos!H249</f>
        <v>11.366046398725683</v>
      </c>
      <c r="E250" s="65">
        <f>+Cálculos!K249</f>
        <v>12.34379728332687</v>
      </c>
      <c r="F250" s="105">
        <f>+Cálculos!L249</f>
        <v>305.72313267992382</v>
      </c>
      <c r="G250" s="109">
        <v>6</v>
      </c>
      <c r="H250" s="64">
        <f t="shared" si="3"/>
        <v>143.79333644491086</v>
      </c>
    </row>
    <row r="251" spans="3:8" x14ac:dyDescent="0.25">
      <c r="C251" s="69">
        <v>41886</v>
      </c>
      <c r="D251" s="64">
        <f>+Cálculos!H250</f>
        <v>11.402199894534679</v>
      </c>
      <c r="E251" s="65">
        <f>+Cálculos!K250</f>
        <v>12.379102928538249</v>
      </c>
      <c r="F251" s="105">
        <f>+Cálculos!L250</f>
        <v>308.58589926548564</v>
      </c>
      <c r="G251" s="109">
        <v>3.8</v>
      </c>
      <c r="H251" s="64">
        <f t="shared" si="3"/>
        <v>112.10862822430786</v>
      </c>
    </row>
    <row r="252" spans="3:8" x14ac:dyDescent="0.25">
      <c r="C252" s="69">
        <v>41887</v>
      </c>
      <c r="D252" s="64">
        <f>+Cálculos!H251</f>
        <v>11.438463400585192</v>
      </c>
      <c r="E252" s="65">
        <f>+Cálculos!K251</f>
        <v>12.414582153449814</v>
      </c>
      <c r="F252" s="105">
        <f>+Cálculos!L251</f>
        <v>311.45994018754584</v>
      </c>
      <c r="G252" s="109">
        <v>4.5</v>
      </c>
      <c r="H252" s="64">
        <f t="shared" si="3"/>
        <v>123.45500136644196</v>
      </c>
    </row>
    <row r="253" spans="3:8" x14ac:dyDescent="0.25">
      <c r="C253" s="69">
        <v>41888</v>
      </c>
      <c r="D253" s="64">
        <f>+Cálculos!H252</f>
        <v>11.474829554203268</v>
      </c>
      <c r="E253" s="65">
        <f>+Cálculos!K252</f>
        <v>12.450228501140085</v>
      </c>
      <c r="F253" s="105">
        <f>+Cálculos!L252</f>
        <v>314.34421242610301</v>
      </c>
      <c r="G253" s="109">
        <v>8.5</v>
      </c>
      <c r="H253" s="64">
        <f t="shared" si="3"/>
        <v>184.65002113474199</v>
      </c>
    </row>
    <row r="254" spans="3:8" x14ac:dyDescent="0.25">
      <c r="C254" s="69">
        <v>41889</v>
      </c>
      <c r="D254" s="64">
        <f>+Cálculos!H253</f>
        <v>11.511291102583701</v>
      </c>
      <c r="E254" s="65">
        <f>+Cálculos!K253</f>
        <v>12.486035571644786</v>
      </c>
      <c r="F254" s="105">
        <f>+Cálculos!L253</f>
        <v>317.23767003727187</v>
      </c>
      <c r="G254" s="109">
        <v>8.8000000000000007</v>
      </c>
      <c r="H254" s="64">
        <f t="shared" si="3"/>
        <v>190.48749907984094</v>
      </c>
    </row>
    <row r="255" spans="3:8" x14ac:dyDescent="0.25">
      <c r="C255" s="69">
        <v>41890</v>
      </c>
      <c r="D255" s="64">
        <f>+Cálculos!H254</f>
        <v>11.547840896532994</v>
      </c>
      <c r="E255" s="65">
        <f>+Cálculos!K254</f>
        <v>12.521997016055961</v>
      </c>
      <c r="F255" s="105">
        <f>+Cálculos!L254</f>
        <v>320.13926492888083</v>
      </c>
      <c r="G255" s="109">
        <v>8.6999999999999993</v>
      </c>
      <c r="H255" s="64">
        <f t="shared" si="3"/>
        <v>190.27898943845912</v>
      </c>
    </row>
    <row r="256" spans="3:8" x14ac:dyDescent="0.25">
      <c r="C256" s="69">
        <v>41891</v>
      </c>
      <c r="D256" s="64">
        <f>+Cálculos!H255</f>
        <v>11.584471884012752</v>
      </c>
      <c r="E256" s="65">
        <f>+Cálculos!K255</f>
        <v>12.558106530400515</v>
      </c>
      <c r="F256" s="105">
        <f>+Cálculos!L255</f>
        <v>323.047947640762</v>
      </c>
      <c r="G256" s="109">
        <v>5.9</v>
      </c>
      <c r="H256" s="64">
        <f t="shared" si="3"/>
        <v>148.63964307811472</v>
      </c>
    </row>
    <row r="257" spans="3:8" x14ac:dyDescent="0.25">
      <c r="C257" s="69">
        <v>41892</v>
      </c>
      <c r="D257" s="64">
        <f>+Cálculos!H256</f>
        <v>11.621177103499701</v>
      </c>
      <c r="E257" s="65">
        <f>+Cálculos!K256</f>
        <v>12.59435784931051</v>
      </c>
      <c r="F257" s="105">
        <f>+Cálculos!L256</f>
        <v>325.96266812820232</v>
      </c>
      <c r="G257" s="109">
        <v>0</v>
      </c>
      <c r="H257" s="64">
        <f t="shared" si="3"/>
        <v>58.673280263076414</v>
      </c>
    </row>
    <row r="258" spans="3:8" x14ac:dyDescent="0.25">
      <c r="C258" s="69">
        <v>41893</v>
      </c>
      <c r="D258" s="64">
        <f>+Cálculos!H257</f>
        <v>11.657949677178188</v>
      </c>
      <c r="E258" s="65">
        <f>+Cálculos!K257</f>
        <v>12.630744739497192</v>
      </c>
      <c r="F258" s="105">
        <f>+Cálculos!L257</f>
        <v>328.88237654700714</v>
      </c>
      <c r="G258" s="109">
        <v>9</v>
      </c>
      <c r="H258" s="64">
        <f t="shared" si="3"/>
        <v>198.84326003181238</v>
      </c>
    </row>
    <row r="259" spans="3:8" x14ac:dyDescent="0.25">
      <c r="C259" s="69">
        <v>41894</v>
      </c>
      <c r="D259" s="64">
        <f>+Cálculos!H258</f>
        <v>11.694782803980464</v>
      </c>
      <c r="E259" s="65">
        <f>+Cálculos!K258</f>
        <v>12.667260993040593</v>
      </c>
      <c r="F259" s="105">
        <f>+Cálculos!L258</f>
        <v>331.80602403862144</v>
      </c>
      <c r="G259" s="109">
        <v>8.9</v>
      </c>
      <c r="H259" s="64">
        <f t="shared" si="3"/>
        <v>198.60671341682595</v>
      </c>
    </row>
    <row r="260" spans="3:8" x14ac:dyDescent="0.25">
      <c r="C260" s="69">
        <v>41895</v>
      </c>
      <c r="D260" s="64">
        <f>+Cálculos!H259</f>
        <v>11.731669752489761</v>
      </c>
      <c r="E260" s="65">
        <f>+Cálculos!K259</f>
        <v>12.70390042050648</v>
      </c>
      <c r="F260" s="105">
        <f>+Cálculos!L259</f>
        <v>334.73256351374732</v>
      </c>
      <c r="G260" s="109">
        <v>8.1999999999999993</v>
      </c>
      <c r="H260" s="64">
        <f t="shared" si="3"/>
        <v>188.93293525204868</v>
      </c>
    </row>
    <row r="261" spans="3:8" x14ac:dyDescent="0.25">
      <c r="C261" s="69">
        <v>41896</v>
      </c>
      <c r="D261" s="64">
        <f>+Cálculos!H260</f>
        <v>11.768603853720709</v>
      </c>
      <c r="E261" s="65">
        <f>+Cálculos!K260</f>
        <v>12.740656843902194</v>
      </c>
      <c r="F261" s="105">
        <f>+Cálculos!L260</f>
        <v>337.66095043289266</v>
      </c>
      <c r="G261" s="109">
        <v>0</v>
      </c>
      <c r="H261" s="64">
        <f t="shared" si="3"/>
        <v>60.77897107792068</v>
      </c>
    </row>
    <row r="262" spans="3:8" x14ac:dyDescent="0.25">
      <c r="C262" s="69">
        <v>41897</v>
      </c>
      <c r="D262" s="64">
        <f>+Cálculos!H261</f>
        <v>11.805578493791304</v>
      </c>
      <c r="E262" s="65">
        <f>+Cálculos!K261</f>
        <v>12.777524089482851</v>
      </c>
      <c r="F262" s="105">
        <f>+Cálculos!L261</f>
        <v>340.59014358229217</v>
      </c>
      <c r="G262" s="109">
        <v>5.5</v>
      </c>
      <c r="H262" s="64">
        <f t="shared" ref="H262:H325" si="4">+F262*($K$7+$K$8*(G262/D262))</f>
        <v>148.57727189124506</v>
      </c>
    </row>
    <row r="263" spans="3:8" x14ac:dyDescent="0.25">
      <c r="C263" s="69">
        <v>41898</v>
      </c>
      <c r="D263" s="64">
        <f>+Cálculos!H262</f>
        <v>11.842587106500405</v>
      </c>
      <c r="E263" s="65">
        <f>+Cálculos!K262</f>
        <v>12.81449598041932</v>
      </c>
      <c r="F263" s="105">
        <f>+Cálculos!L262</f>
        <v>343.51910584364879</v>
      </c>
      <c r="G263" s="109">
        <v>8.5</v>
      </c>
      <c r="H263" s="64">
        <f t="shared" si="4"/>
        <v>197.44163052021844</v>
      </c>
    </row>
    <row r="264" spans="3:8" x14ac:dyDescent="0.25">
      <c r="C264" s="69">
        <v>41899</v>
      </c>
      <c r="D264" s="64">
        <f>+Cálculos!H263</f>
        <v>11.879623165824258</v>
      </c>
      <c r="E264" s="65">
        <f>+Cálculos!K263</f>
        <v>12.851566329339333</v>
      </c>
      <c r="F264" s="105">
        <f>+Cálculos!L263</f>
        <v>346.44680495615046</v>
      </c>
      <c r="G264" s="109">
        <v>8.6999999999999993</v>
      </c>
      <c r="H264" s="64">
        <f t="shared" si="4"/>
        <v>201.9059255005987</v>
      </c>
    </row>
    <row r="265" spans="3:8" x14ac:dyDescent="0.25">
      <c r="C265" s="69">
        <v>41900</v>
      </c>
      <c r="D265" s="64">
        <f>+Cálculos!H264</f>
        <v>11.91668017834554</v>
      </c>
      <c r="E265" s="65">
        <f>+Cálculos!K264</f>
        <v>12.888728930753071</v>
      </c>
      <c r="F265" s="105">
        <f>+Cálculos!L264</f>
        <v>349.37221426924157</v>
      </c>
      <c r="G265" s="109">
        <v>8.6</v>
      </c>
      <c r="H265" s="64">
        <f t="shared" si="4"/>
        <v>201.56073561281394</v>
      </c>
    </row>
    <row r="266" spans="3:8" x14ac:dyDescent="0.25">
      <c r="C266" s="69">
        <v>41901</v>
      </c>
      <c r="D266" s="64">
        <f>+Cálculos!H265</f>
        <v>11.953751675627945</v>
      </c>
      <c r="E266" s="65">
        <f>+Cálculos!K265</f>
        <v>12.925977553374624</v>
      </c>
      <c r="F266" s="105">
        <f>+Cálculos!L265</f>
        <v>352.29431348463879</v>
      </c>
      <c r="G266" s="109">
        <v>1.6</v>
      </c>
      <c r="H266" s="64">
        <f t="shared" si="4"/>
        <v>89.34784643951474</v>
      </c>
    </row>
    <row r="267" spans="3:8" x14ac:dyDescent="0.25">
      <c r="C267" s="69">
        <v>41902</v>
      </c>
      <c r="D267" s="64">
        <f>+Cálculos!H266</f>
        <v>11.990831206549403</v>
      </c>
      <c r="E267" s="65">
        <f>+Cálculos!K266</f>
        <v>12.963305932350734</v>
      </c>
      <c r="F267" s="105">
        <f>+Cálculos!L266</f>
        <v>355.21208938611352</v>
      </c>
      <c r="G267" s="109">
        <v>0.7</v>
      </c>
      <c r="H267" s="64">
        <f t="shared" si="4"/>
        <v>75.343278209439958</v>
      </c>
    </row>
    <row r="268" spans="3:8" x14ac:dyDescent="0.25">
      <c r="C268" s="69">
        <v>41903</v>
      </c>
      <c r="D268" s="64">
        <f>+Cálculos!H267</f>
        <v>12.027912329606705</v>
      </c>
      <c r="E268" s="65">
        <f>+Cálculos!K267</f>
        <v>13.000707761408416</v>
      </c>
      <c r="F268" s="105">
        <f>+Cálculos!L267</f>
        <v>358.12453655558841</v>
      </c>
      <c r="G268" s="109">
        <v>5</v>
      </c>
      <c r="H268" s="64">
        <f t="shared" si="4"/>
        <v>146.34216832243246</v>
      </c>
    </row>
    <row r="269" spans="3:8" x14ac:dyDescent="0.25">
      <c r="C269" s="69">
        <v>41904</v>
      </c>
      <c r="D269" s="64">
        <f>+Cálculos!H268</f>
        <v>12.064988605204288</v>
      </c>
      <c r="E269" s="65">
        <f>+Cálculos!K268</f>
        <v>13.038176684933138</v>
      </c>
      <c r="F269" s="105">
        <f>+Cálculos!L268</f>
        <v>361.0306580741256</v>
      </c>
      <c r="G269" s="109">
        <v>8.1</v>
      </c>
      <c r="H269" s="64">
        <f t="shared" si="4"/>
        <v>198.2961774477856</v>
      </c>
    </row>
    <row r="270" spans="3:8" x14ac:dyDescent="0.25">
      <c r="C270" s="69">
        <v>41905</v>
      </c>
      <c r="D270" s="64">
        <f>+Cálculos!H269</f>
        <v>12.102053587939901</v>
      </c>
      <c r="E270" s="65">
        <f>+Cálculos!K269</f>
        <v>13.075706289989485</v>
      </c>
      <c r="F270" s="105">
        <f>+Cálculos!L269</f>
        <v>363.92946620642948</v>
      </c>
      <c r="G270" s="109">
        <v>5.4</v>
      </c>
      <c r="H270" s="64">
        <f t="shared" si="4"/>
        <v>154.82028760037443</v>
      </c>
    </row>
    <row r="271" spans="3:8" x14ac:dyDescent="0.25">
      <c r="C271" s="69">
        <v>41906</v>
      </c>
      <c r="D271" s="64">
        <f>+Cálculos!H270</f>
        <v>12.1391008188998</v>
      </c>
      <c r="E271" s="65">
        <f>+Cálculos!K270</f>
        <v>13.113290098296384</v>
      </c>
      <c r="F271" s="105">
        <f>+Cálculos!L270</f>
        <v>366.81998306751751</v>
      </c>
      <c r="G271" s="109">
        <v>10.3</v>
      </c>
      <c r="H271" s="64">
        <f t="shared" si="4"/>
        <v>237.21286306693153</v>
      </c>
    </row>
    <row r="272" spans="3:8" x14ac:dyDescent="0.25">
      <c r="C272" s="69">
        <v>41907</v>
      </c>
      <c r="D272" s="64">
        <f>+Cálculos!H271</f>
        <v>12.176123817976231</v>
      </c>
      <c r="E272" s="65">
        <f>+Cálculos!K271</f>
        <v>13.150921558169413</v>
      </c>
      <c r="F272" s="105">
        <f>+Cálculos!L271</f>
        <v>369.70124127026793</v>
      </c>
      <c r="G272" s="109">
        <v>8.4</v>
      </c>
      <c r="H272" s="64">
        <f t="shared" si="4"/>
        <v>206.82237043587574</v>
      </c>
    </row>
    <row r="273" spans="3:8" x14ac:dyDescent="0.25">
      <c r="C273" s="69">
        <v>41908</v>
      </c>
      <c r="D273" s="64">
        <f>+Cálculos!H272</f>
        <v>12.213116076219954</v>
      </c>
      <c r="E273" s="65">
        <f>+Cálculos!K272</f>
        <v>13.188594036442881</v>
      </c>
      <c r="F273" s="105">
        <f>+Cálculos!L272</f>
        <v>372.57228455259519</v>
      </c>
      <c r="G273" s="109">
        <v>9.5</v>
      </c>
      <c r="H273" s="64">
        <f t="shared" si="4"/>
        <v>226.45641865442082</v>
      </c>
    </row>
    <row r="274" spans="3:8" x14ac:dyDescent="0.25">
      <c r="C274" s="69">
        <v>41909</v>
      </c>
      <c r="D274" s="64">
        <f>+Cálculos!H273</f>
        <v>12.250071048240704</v>
      </c>
      <c r="E274" s="65">
        <f>+Cálculos!K273</f>
        <v>13.226300810384819</v>
      </c>
      <c r="F274" s="105">
        <f>+Cálculos!L273</f>
        <v>375.4321683830596</v>
      </c>
      <c r="G274" s="109">
        <v>9.1999999999999993</v>
      </c>
      <c r="H274" s="64">
        <f t="shared" si="4"/>
        <v>222.65336207807161</v>
      </c>
    </row>
    <row r="275" spans="3:8" x14ac:dyDescent="0.25">
      <c r="C275" s="69">
        <v>41910</v>
      </c>
      <c r="D275" s="64">
        <f>+Cálculos!H274</f>
        <v>12.286982144668723</v>
      </c>
      <c r="E275" s="65">
        <f>+Cálculos!K274</f>
        <v>13.264035059618504</v>
      </c>
      <c r="F275" s="105">
        <f>+Cálculos!L274</f>
        <v>378.27996054377576</v>
      </c>
      <c r="G275" s="109">
        <v>10</v>
      </c>
      <c r="H275" s="64">
        <f t="shared" si="4"/>
        <v>237.41917994210152</v>
      </c>
    </row>
    <row r="276" spans="3:8" x14ac:dyDescent="0.25">
      <c r="C276" s="69">
        <v>41911</v>
      </c>
      <c r="D276" s="64">
        <f>+Cálculos!H275</f>
        <v>12.323842724690497</v>
      </c>
      <c r="E276" s="65">
        <f>+Cálculos!K275</f>
        <v>13.30178985806447</v>
      </c>
      <c r="F276" s="105">
        <f>+Cálculos!L275</f>
        <v>381.11474168953987</v>
      </c>
      <c r="G276" s="109">
        <v>4</v>
      </c>
      <c r="H276" s="64">
        <f t="shared" si="4"/>
        <v>136.63563662161269</v>
      </c>
    </row>
    <row r="277" spans="3:8" x14ac:dyDescent="0.25">
      <c r="C277" s="69">
        <v>41912</v>
      </c>
      <c r="D277" s="64">
        <f>+Cálculos!H276</f>
        <v>12.360646088672294</v>
      </c>
      <c r="E277" s="65">
        <f>+Cálculos!K276</f>
        <v>13.339558165917671</v>
      </c>
      <c r="F277" s="105">
        <f>+Cálculos!L276</f>
        <v>383.93560588216542</v>
      </c>
      <c r="G277" s="109">
        <v>10</v>
      </c>
      <c r="H277" s="64">
        <f t="shared" si="4"/>
        <v>239.94461108281604</v>
      </c>
    </row>
    <row r="278" spans="3:8" x14ac:dyDescent="0.25">
      <c r="C278" s="69">
        <v>41913</v>
      </c>
      <c r="D278" s="64">
        <f>+Cálculos!H277</f>
        <v>12.397385470885212</v>
      </c>
      <c r="E278" s="65">
        <f>+Cálculos!K277</f>
        <v>13.377332821674827</v>
      </c>
      <c r="F278" s="105">
        <f>+Cálculos!L277</f>
        <v>386.74166109907986</v>
      </c>
      <c r="G278" s="109">
        <v>10</v>
      </c>
      <c r="H278" s="64">
        <f t="shared" si="4"/>
        <v>241.18831540088192</v>
      </c>
    </row>
    <row r="279" spans="3:8" x14ac:dyDescent="0.25">
      <c r="C279" s="69">
        <v>41914</v>
      </c>
      <c r="D279" s="64">
        <f>+Cálculos!H278</f>
        <v>12.434054032345772</v>
      </c>
      <c r="E279" s="65">
        <f>+Cálculos!K278</f>
        <v>13.415106534227764</v>
      </c>
      <c r="F279" s="105">
        <f>+Cálculos!L278</f>
        <v>389.5320297153026</v>
      </c>
      <c r="G279" s="109">
        <v>8.6999999999999993</v>
      </c>
      <c r="H279" s="64">
        <f t="shared" si="4"/>
        <v>220.01946991196223</v>
      </c>
    </row>
    <row r="280" spans="3:8" x14ac:dyDescent="0.25">
      <c r="C280" s="69">
        <v>41915</v>
      </c>
      <c r="D280" s="64">
        <f>+Cálculos!H279</f>
        <v>12.470644853786528</v>
      </c>
      <c r="E280" s="65">
        <f>+Cálculos!K279</f>
        <v>13.452871875039133</v>
      </c>
      <c r="F280" s="105">
        <f>+Cálculos!L279</f>
        <v>392.3058489580032</v>
      </c>
      <c r="G280" s="109">
        <v>1.8</v>
      </c>
      <c r="H280" s="64">
        <f t="shared" si="4"/>
        <v>101.75881442397396</v>
      </c>
    </row>
    <row r="281" spans="3:8" x14ac:dyDescent="0.25">
      <c r="C281" s="69">
        <v>41916</v>
      </c>
      <c r="D281" s="64">
        <f>+Cálculos!H280</f>
        <v>12.507150928771386</v>
      </c>
      <c r="E281" s="65">
        <f>+Cálculos!K280</f>
        <v>13.490621270417567</v>
      </c>
      <c r="F281" s="105">
        <f>+Cálculos!L280</f>
        <v>395.06227133290855</v>
      </c>
      <c r="G281" s="109">
        <v>2.8</v>
      </c>
      <c r="H281" s="64">
        <f t="shared" si="4"/>
        <v>119.75505277508613</v>
      </c>
    </row>
    <row r="282" spans="3:8" x14ac:dyDescent="0.25">
      <c r="C282" s="69">
        <v>41917</v>
      </c>
      <c r="D282" s="64">
        <f>+Cálculos!H281</f>
        <v>12.54356515697083</v>
      </c>
      <c r="E282" s="65">
        <f>+Cálculos!K281</f>
        <v>13.528346993910203</v>
      </c>
      <c r="F282" s="105">
        <f>+Cálculos!L281</f>
        <v>397.80046502190578</v>
      </c>
      <c r="G282" s="109">
        <v>9.6</v>
      </c>
      <c r="H282" s="64">
        <f t="shared" si="4"/>
        <v>239.05141060274067</v>
      </c>
    </row>
    <row r="283" spans="3:8" x14ac:dyDescent="0.25">
      <c r="C283" s="69">
        <v>41918</v>
      </c>
      <c r="D283" s="64">
        <f>+Cálculos!H282</f>
        <v>12.579880337612648</v>
      </c>
      <c r="E283" s="65">
        <f>+Cálculos!K282</f>
        <v>13.566041158831091</v>
      </c>
      <c r="F283" s="105">
        <f>+Cálculos!L282</f>
        <v>400.51961425127178</v>
      </c>
      <c r="G283" s="109">
        <v>10.4</v>
      </c>
      <c r="H283" s="64">
        <f t="shared" si="4"/>
        <v>254.20751989050774</v>
      </c>
    </row>
    <row r="284" spans="3:8" x14ac:dyDescent="0.25">
      <c r="C284" s="69">
        <v>41919</v>
      </c>
      <c r="D284" s="64">
        <f>+Cálculos!H283</f>
        <v>12.616089163124126</v>
      </c>
      <c r="E284" s="65">
        <f>+Cálculos!K283</f>
        <v>13.603695710944992</v>
      </c>
      <c r="F284" s="105">
        <f>+Cálculos!L283</f>
        <v>403.21891963003327</v>
      </c>
      <c r="G284" s="109">
        <v>9.6</v>
      </c>
      <c r="H284" s="64">
        <f t="shared" si="4"/>
        <v>241.33185077368452</v>
      </c>
    </row>
    <row r="285" spans="3:8" x14ac:dyDescent="0.25">
      <c r="C285" s="69">
        <v>41920</v>
      </c>
      <c r="D285" s="64">
        <f>+Cálculos!H284</f>
        <v>12.652184212982242</v>
      </c>
      <c r="E285" s="65">
        <f>+Cálculos!K284</f>
        <v>13.641302421326808</v>
      </c>
      <c r="F285" s="105">
        <f>+Cálculos!L284</f>
        <v>405.89759845805531</v>
      </c>
      <c r="G285" s="109">
        <v>10.199999999999999</v>
      </c>
      <c r="H285" s="64">
        <f t="shared" si="4"/>
        <v>253.03725326559928</v>
      </c>
    </row>
    <row r="286" spans="3:8" x14ac:dyDescent="0.25">
      <c r="C286" s="69">
        <v>41921</v>
      </c>
      <c r="D286" s="64">
        <f>+Cálculos!H285</f>
        <v>12.688157947788774</v>
      </c>
      <c r="E286" s="65">
        <f>+Cálculos!K285</f>
        <v>13.678852879417773</v>
      </c>
      <c r="F286" s="105">
        <f>+Cálculos!L285</f>
        <v>408.55488500352777</v>
      </c>
      <c r="G286" s="109">
        <v>10.1</v>
      </c>
      <c r="H286" s="64">
        <f t="shared" si="4"/>
        <v>252.40921522264864</v>
      </c>
    </row>
    <row r="287" spans="3:8" x14ac:dyDescent="0.25">
      <c r="C287" s="69">
        <v>41922</v>
      </c>
      <c r="D287" s="64">
        <f>+Cálculos!H286</f>
        <v>12.724002703587757</v>
      </c>
      <c r="E287" s="65">
        <f>+Cálculos!K286</f>
        <v>13.716338486300485</v>
      </c>
      <c r="F287" s="105">
        <f>+Cálculos!L286</f>
        <v>411.1900307496179</v>
      </c>
      <c r="G287" s="109">
        <v>10.199999999999999</v>
      </c>
      <c r="H287" s="64">
        <f t="shared" si="4"/>
        <v>255.3074767046175</v>
      </c>
    </row>
    <row r="288" spans="3:8" x14ac:dyDescent="0.25">
      <c r="C288" s="69">
        <v>41923</v>
      </c>
      <c r="D288" s="64">
        <f>+Cálculos!H287</f>
        <v>12.75971068644318</v>
      </c>
      <c r="E288" s="65">
        <f>+Cálculos!K287</f>
        <v>13.753750448215705</v>
      </c>
      <c r="F288" s="105">
        <f>+Cálculos!L287</f>
        <v>413.80230461013349</v>
      </c>
      <c r="G288" s="109">
        <v>10.3</v>
      </c>
      <c r="H288" s="64">
        <f t="shared" si="4"/>
        <v>258.20253456015934</v>
      </c>
    </row>
    <row r="289" spans="3:8" x14ac:dyDescent="0.25">
      <c r="C289" s="69">
        <v>41924</v>
      </c>
      <c r="D289" s="64">
        <f>+Cálculos!H288</f>
        <v>12.795273967295328</v>
      </c>
      <c r="E289" s="65">
        <f>+Cálculos!K288</f>
        <v>13.79107977034476</v>
      </c>
      <c r="F289" s="105">
        <f>+Cálculos!L288</f>
        <v>416.39099311413082</v>
      </c>
      <c r="G289" s="109">
        <v>10</v>
      </c>
      <c r="H289" s="64">
        <f t="shared" si="4"/>
        <v>253.93446835341479</v>
      </c>
    </row>
    <row r="290" spans="3:8" x14ac:dyDescent="0.25">
      <c r="C290" s="69">
        <v>41925</v>
      </c>
      <c r="D290" s="64">
        <f>+Cálculos!H289</f>
        <v>12.830684477114627</v>
      </c>
      <c r="E290" s="65">
        <f>+Cálculos!K289</f>
        <v>13.828317250882444</v>
      </c>
      <c r="F290" s="105">
        <f>+Cálculos!L289</f>
        <v>418.95540055949203</v>
      </c>
      <c r="G290" s="109">
        <v>4.3</v>
      </c>
      <c r="H290" s="64">
        <f t="shared" si="4"/>
        <v>152.63540660184418</v>
      </c>
    </row>
    <row r="291" spans="3:8" x14ac:dyDescent="0.25">
      <c r="C291" s="69">
        <v>41926</v>
      </c>
      <c r="D291" s="64">
        <f>+Cálculos!H290</f>
        <v>12.865934002372237</v>
      </c>
      <c r="E291" s="65">
        <f>+Cálculos!K290</f>
        <v>13.86545347542603</v>
      </c>
      <c r="F291" s="105">
        <f>+Cálculos!L290</f>
        <v>421.49484913557717</v>
      </c>
      <c r="G291" s="109">
        <v>9.6999999999999993</v>
      </c>
      <c r="H291" s="64">
        <f t="shared" si="4"/>
        <v>250.64651377668991</v>
      </c>
    </row>
    <row r="292" spans="3:8" x14ac:dyDescent="0.25">
      <c r="C292" s="69">
        <v>41927</v>
      </c>
      <c r="D292" s="64">
        <f>+Cálculos!H291</f>
        <v>12.901014180847282</v>
      </c>
      <c r="E292" s="65">
        <f>+Cálculos!K291</f>
        <v>13.902478811707157</v>
      </c>
      <c r="F292" s="105">
        <f>+Cálculos!L291</f>
        <v>424.00867901514749</v>
      </c>
      <c r="G292" s="109">
        <v>8.8000000000000007</v>
      </c>
      <c r="H292" s="64">
        <f t="shared" si="4"/>
        <v>235.39448297650674</v>
      </c>
    </row>
    <row r="293" spans="3:8" x14ac:dyDescent="0.25">
      <c r="C293" s="69">
        <v>41928</v>
      </c>
      <c r="D293" s="64">
        <f>+Cálculos!H292</f>
        <v>12.935916497790739</v>
      </c>
      <c r="E293" s="65">
        <f>+Cálculos!K292</f>
        <v>13.939383404694063</v>
      </c>
      <c r="F293" s="105">
        <f>+Cálculos!L292</f>
        <v>426.49624841584063</v>
      </c>
      <c r="G293" s="109">
        <v>7.7</v>
      </c>
      <c r="H293" s="64">
        <f t="shared" si="4"/>
        <v>216.3969740081626</v>
      </c>
    </row>
    <row r="294" spans="3:8" x14ac:dyDescent="0.25">
      <c r="C294" s="69">
        <v>41929</v>
      </c>
      <c r="D294" s="64">
        <f>+Cálculos!H293</f>
        <v>12.970632282466608</v>
      </c>
      <c r="E294" s="65">
        <f>+Cálculos!K293</f>
        <v>13.976157172092636</v>
      </c>
      <c r="F294" s="105">
        <f>+Cálculos!L293</f>
        <v>428.95693363155971</v>
      </c>
      <c r="G294" s="109">
        <v>8.5</v>
      </c>
      <c r="H294" s="64">
        <f t="shared" si="4"/>
        <v>231.82103049818485</v>
      </c>
    </row>
    <row r="295" spans="3:8" x14ac:dyDescent="0.25">
      <c r="C295" s="69">
        <v>41930</v>
      </c>
      <c r="D295" s="64">
        <f>+Cálculos!H294</f>
        <v>13.005152705091229</v>
      </c>
      <c r="E295" s="65">
        <f>+Cálculos!K294</f>
        <v>14.012789800275556</v>
      </c>
      <c r="F295" s="105">
        <f>+Cálculos!L294</f>
        <v>431.39012903422849</v>
      </c>
      <c r="G295" s="109">
        <v>10.1</v>
      </c>
      <c r="H295" s="64">
        <f t="shared" si="4"/>
        <v>261.91350879658069</v>
      </c>
    </row>
    <row r="296" spans="3:8" x14ac:dyDescent="0.25">
      <c r="C296" s="69">
        <v>41931</v>
      </c>
      <c r="D296" s="64">
        <f>+Cálculos!H295</f>
        <v>13.039468774191892</v>
      </c>
      <c r="E296" s="65">
        <f>+Cálculos!K295</f>
        <v>14.049270740669597</v>
      </c>
      <c r="F296" s="105">
        <f>+Cálculos!L295</f>
        <v>433.79524704643762</v>
      </c>
      <c r="G296" s="109">
        <v>10</v>
      </c>
      <c r="H296" s="64">
        <f t="shared" si="4"/>
        <v>261.05638517871654</v>
      </c>
    </row>
    <row r="297" spans="3:8" x14ac:dyDescent="0.25">
      <c r="C297" s="69">
        <v>41932</v>
      </c>
      <c r="D297" s="64">
        <f>+Cálculos!H296</f>
        <v>13.073571334406143</v>
      </c>
      <c r="E297" s="65">
        <f>+Cálculos!K296</f>
        <v>14.085589206631907</v>
      </c>
      <c r="F297" s="105">
        <f>+Cálculos!L296</f>
        <v>436.17171808559453</v>
      </c>
      <c r="G297" s="109">
        <v>9.8000000000000007</v>
      </c>
      <c r="H297" s="64">
        <f t="shared" si="4"/>
        <v>258.33671968979399</v>
      </c>
    </row>
    <row r="298" spans="3:8" x14ac:dyDescent="0.25">
      <c r="C298" s="69">
        <v>41933</v>
      </c>
      <c r="D298" s="64">
        <f>+Cálculos!H297</f>
        <v>13.107451064743362</v>
      </c>
      <c r="E298" s="65">
        <f>+Cálculos!K297</f>
        <v>14.121734170846748</v>
      </c>
      <c r="F298" s="105">
        <f>+Cálculos!L297</f>
        <v>438.51899048026013</v>
      </c>
      <c r="G298" s="109">
        <v>10</v>
      </c>
      <c r="H298" s="64">
        <f t="shared" si="4"/>
        <v>262.93978502611571</v>
      </c>
    </row>
    <row r="299" spans="3:8" x14ac:dyDescent="0.25">
      <c r="C299" s="69">
        <v>41934</v>
      </c>
      <c r="D299" s="64">
        <f>+Cálculos!H298</f>
        <v>13.141098477330205</v>
      </c>
      <c r="E299" s="65">
        <f>+Cálculos!K298</f>
        <v>14.157694363274807</v>
      </c>
      <c r="F299" s="105">
        <f>+Cálculos!L298</f>
        <v>440.83653035943325</v>
      </c>
      <c r="G299" s="109">
        <v>3.8</v>
      </c>
      <c r="H299" s="64">
        <f t="shared" si="4"/>
        <v>149.46254898355105</v>
      </c>
    </row>
    <row r="300" spans="3:8" x14ac:dyDescent="0.25">
      <c r="C300" s="69">
        <v>41935</v>
      </c>
      <c r="D300" s="64">
        <f>+Cálculos!H299</f>
        <v>13.174503916661656</v>
      </c>
      <c r="E300" s="65">
        <f>+Cálculos!K299</f>
        <v>14.193458269687586</v>
      </c>
      <c r="F300" s="105">
        <f>+Cálculos!L299</f>
        <v>443.1238215156153</v>
      </c>
      <c r="G300" s="109">
        <v>8.1</v>
      </c>
      <c r="H300" s="64">
        <f t="shared" si="4"/>
        <v>229.60600398840751</v>
      </c>
    </row>
    <row r="301" spans="3:8" x14ac:dyDescent="0.25">
      <c r="C301" s="69">
        <v>41936</v>
      </c>
      <c r="D301" s="64">
        <f>+Cálculos!H300</f>
        <v>13.207657559379141</v>
      </c>
      <c r="E301" s="65">
        <f>+Cálculos!K300</f>
        <v>14.229014130819971</v>
      </c>
      <c r="F301" s="105">
        <f>+Cálculos!L300</f>
        <v>445.38036524255381</v>
      </c>
      <c r="G301" s="109">
        <v>0</v>
      </c>
      <c r="H301" s="64">
        <f t="shared" si="4"/>
        <v>80.168465743659681</v>
      </c>
    </row>
    <row r="302" spans="3:8" x14ac:dyDescent="0.25">
      <c r="C302" s="69">
        <v>41937</v>
      </c>
      <c r="D302" s="64">
        <f>+Cálculos!H301</f>
        <v>13.240549414597162</v>
      </c>
      <c r="E302" s="65">
        <f>+Cálculos!K301</f>
        <v>14.26434994217407</v>
      </c>
      <c r="F302" s="105">
        <f>+Cálculos!L301</f>
        <v>447.60568014862952</v>
      </c>
      <c r="G302" s="109">
        <v>8.4</v>
      </c>
      <c r="H302" s="64">
        <f t="shared" si="4"/>
        <v>236.75123039516674</v>
      </c>
    </row>
    <row r="303" spans="3:8" x14ac:dyDescent="0.25">
      <c r="C303" s="69">
        <v>41938</v>
      </c>
      <c r="D303" s="64">
        <f>+Cálculos!H302</f>
        <v>13.273169324799511</v>
      </c>
      <c r="E303" s="65">
        <f>+Cálculos!K302</f>
        <v>14.29945345450782</v>
      </c>
      <c r="F303" s="105">
        <f>+Cálculos!L302</f>
        <v>449.79930194691519</v>
      </c>
      <c r="G303" s="109">
        <v>6.7</v>
      </c>
      <c r="H303" s="64">
        <f t="shared" si="4"/>
        <v>205.84063792623218</v>
      </c>
    </row>
    <row r="304" spans="3:8" x14ac:dyDescent="0.25">
      <c r="C304" s="69">
        <v>41939</v>
      </c>
      <c r="D304" s="64">
        <f>+Cálculos!H303</f>
        <v>13.305506967325679</v>
      </c>
      <c r="E304" s="65">
        <f>+Cálculos!K303</f>
        <v>14.334312175041642</v>
      </c>
      <c r="F304" s="105">
        <f>+Cálculos!L303</f>
        <v>451.96078322298143</v>
      </c>
      <c r="G304" s="109">
        <v>4.5999999999999996</v>
      </c>
      <c r="H304" s="64">
        <f t="shared" si="4"/>
        <v>167.29185216647014</v>
      </c>
    </row>
    <row r="305" spans="3:8" x14ac:dyDescent="0.25">
      <c r="C305" s="69">
        <v>41940</v>
      </c>
      <c r="D305" s="64">
        <f>+Cálculos!H304</f>
        <v>13.337551856467639</v>
      </c>
      <c r="E305" s="65">
        <f>+Cálculos!K304</f>
        <v>14.368913369416349</v>
      </c>
      <c r="F305" s="105">
        <f>+Cálculos!L304</f>
        <v>454.08969318159501</v>
      </c>
      <c r="G305" s="109">
        <v>8.9</v>
      </c>
      <c r="H305" s="64">
        <f t="shared" si="4"/>
        <v>248.39109554958273</v>
      </c>
    </row>
    <row r="306" spans="3:8" x14ac:dyDescent="0.25">
      <c r="C306" s="69">
        <v>41941</v>
      </c>
      <c r="D306" s="64">
        <f>+Cálculos!H305</f>
        <v>13.369293346196345</v>
      </c>
      <c r="E306" s="65">
        <f>+Cálculos!K305</f>
        <v>14.403244064435096</v>
      </c>
      <c r="F306" s="105">
        <f>+Cálculos!L305</f>
        <v>456.18561737347937</v>
      </c>
      <c r="G306" s="109">
        <v>6.5</v>
      </c>
      <c r="H306" s="64">
        <f t="shared" si="4"/>
        <v>204.09918403826654</v>
      </c>
    </row>
    <row r="307" spans="3:8" x14ac:dyDescent="0.25">
      <c r="C307" s="69">
        <v>41942</v>
      </c>
      <c r="D307" s="64">
        <f>+Cálculos!H306</f>
        <v>13.400720633536585</v>
      </c>
      <c r="E307" s="65">
        <f>+Cálculos!K306</f>
        <v>14.437291051621557</v>
      </c>
      <c r="F307" s="105">
        <f>+Cálculos!L306</f>
        <v>458.24815740337579</v>
      </c>
      <c r="G307" s="109">
        <v>10.3</v>
      </c>
      <c r="H307" s="64">
        <f t="shared" si="4"/>
        <v>276.2037885710705</v>
      </c>
    </row>
    <row r="308" spans="3:8" x14ac:dyDescent="0.25">
      <c r="C308" s="69">
        <v>41943</v>
      </c>
      <c r="D308" s="64">
        <f>+Cálculos!H307</f>
        <v>13.431822762607782</v>
      </c>
      <c r="E308" s="65">
        <f>+Cálculos!K307</f>
        <v>14.47104089162584</v>
      </c>
      <c r="F308" s="105">
        <f>+Cálculos!L307</f>
        <v>460.27693062065907</v>
      </c>
      <c r="G308" s="109">
        <v>10.5</v>
      </c>
      <c r="H308" s="64">
        <f t="shared" si="4"/>
        <v>280.74549587703677</v>
      </c>
    </row>
    <row r="309" spans="3:8" x14ac:dyDescent="0.25">
      <c r="C309" s="69">
        <v>41944</v>
      </c>
      <c r="D309" s="64">
        <f>+Cálculos!H308</f>
        <v>13.462588629347135</v>
      </c>
      <c r="E309" s="65">
        <f>+Cálculos!K308</f>
        <v>14.504479919508489</v>
      </c>
      <c r="F309" s="105">
        <f>+Cálculos!L308</f>
        <v>462.27156979381033</v>
      </c>
      <c r="G309" s="109">
        <v>8.6999999999999993</v>
      </c>
      <c r="H309" s="64">
        <f t="shared" si="4"/>
        <v>247.51379615442977</v>
      </c>
    </row>
    <row r="310" spans="3:8" x14ac:dyDescent="0.25">
      <c r="C310" s="69">
        <v>41945</v>
      </c>
      <c r="D310" s="64">
        <f>+Cálculos!H309</f>
        <v>13.493006986930313</v>
      </c>
      <c r="E310" s="65">
        <f>+Cálculos!K309</f>
        <v>14.537594250931718</v>
      </c>
      <c r="F310" s="105">
        <f>+Cálculos!L309</f>
        <v>464.23172277007109</v>
      </c>
      <c r="G310" s="109">
        <v>9.9</v>
      </c>
      <c r="H310" s="64">
        <f t="shared" si="4"/>
        <v>270.89887911745905</v>
      </c>
    </row>
    <row r="311" spans="3:8" x14ac:dyDescent="0.25">
      <c r="C311" s="69">
        <v>41946</v>
      </c>
      <c r="D311" s="64">
        <f>+Cálculos!H310</f>
        <v>13.523066451903238</v>
      </c>
      <c r="E311" s="65">
        <f>+Cálculos!K310</f>
        <v>14.570369789285548</v>
      </c>
      <c r="F311" s="105">
        <f>+Cálculos!L310</f>
        <v>466.15705212162146</v>
      </c>
      <c r="G311" s="109">
        <v>11</v>
      </c>
      <c r="H311" s="64">
        <f t="shared" si="4"/>
        <v>292.45935321827181</v>
      </c>
    </row>
    <row r="312" spans="3:8" x14ac:dyDescent="0.25">
      <c r="C312" s="69">
        <v>41947</v>
      </c>
      <c r="D312" s="64">
        <f>+Cálculos!H311</f>
        <v>13.552755511036962</v>
      </c>
      <c r="E312" s="65">
        <f>+Cálculos!K311</f>
        <v>14.60279223377459</v>
      </c>
      <c r="F312" s="105">
        <f>+Cálculos!L311</f>
        <v>468.04723477965177</v>
      </c>
      <c r="G312" s="109">
        <v>4.9000000000000004</v>
      </c>
      <c r="H312" s="64">
        <f t="shared" si="4"/>
        <v>177.32088866204916</v>
      </c>
    </row>
    <row r="313" spans="3:8" x14ac:dyDescent="0.25">
      <c r="C313" s="69">
        <v>41948</v>
      </c>
      <c r="D313" s="64">
        <f>+Cálculos!H312</f>
        <v>13.582062528915717</v>
      </c>
      <c r="E313" s="65">
        <f>+Cálculos!K312</f>
        <v>14.63484708848919</v>
      </c>
      <c r="F313" s="105">
        <f>+Cálculos!L312</f>
        <v>469.90196165769987</v>
      </c>
      <c r="G313" s="109">
        <v>12</v>
      </c>
      <c r="H313" s="64">
        <f t="shared" si="4"/>
        <v>312.92417823268732</v>
      </c>
    </row>
    <row r="314" spans="3:8" x14ac:dyDescent="0.25">
      <c r="C314" s="69">
        <v>41949</v>
      </c>
      <c r="D314" s="64">
        <f>+Cálculos!H313</f>
        <v>13.610975756266148</v>
      </c>
      <c r="E314" s="65">
        <f>+Cálculos!K313</f>
        <v>14.666519672482249</v>
      </c>
      <c r="F314" s="105">
        <f>+Cálculos!L313</f>
        <v>471.72093726563156</v>
      </c>
      <c r="G314" s="109">
        <v>11.1</v>
      </c>
      <c r="H314" s="64">
        <f t="shared" si="4"/>
        <v>296.49315358607032</v>
      </c>
    </row>
    <row r="315" spans="3:8" x14ac:dyDescent="0.25">
      <c r="C315" s="69">
        <v>41950</v>
      </c>
      <c r="D315" s="64">
        <f>+Cálculos!H314</f>
        <v>13.639483339033537</v>
      </c>
      <c r="E315" s="65">
        <f>+Cálculos!K314</f>
        <v>14.697795130870276</v>
      </c>
      <c r="F315" s="105">
        <f>+Cálculos!L314</f>
        <v>473.50387931565029</v>
      </c>
      <c r="G315" s="109">
        <v>11.4</v>
      </c>
      <c r="H315" s="64">
        <f t="shared" si="4"/>
        <v>302.89798445713768</v>
      </c>
    </row>
    <row r="316" spans="3:8" x14ac:dyDescent="0.25">
      <c r="C316" s="69">
        <v>41951</v>
      </c>
      <c r="D316" s="64">
        <f>+Cálculos!H315</f>
        <v>13.667573328208416</v>
      </c>
      <c r="E316" s="65">
        <f>+Cálculos!K315</f>
        <v>14.728658446974263</v>
      </c>
      <c r="F316" s="105">
        <f>+Cálculos!L315</f>
        <v>475.25051832170362</v>
      </c>
      <c r="G316" s="109">
        <v>11.4</v>
      </c>
      <c r="H316" s="64">
        <f t="shared" si="4"/>
        <v>303.56629415929507</v>
      </c>
    </row>
    <row r="317" spans="3:8" x14ac:dyDescent="0.25">
      <c r="C317" s="69">
        <v>41952</v>
      </c>
      <c r="D317" s="64">
        <f>+Cálculos!H316</f>
        <v>13.695233690404201</v>
      </c>
      <c r="E317" s="65">
        <f>+Cálculos!K316</f>
        <v>14.759094455512489</v>
      </c>
      <c r="F317" s="105">
        <f>+Cálculos!L316</f>
        <v>476.96059719365473</v>
      </c>
      <c r="G317" s="109">
        <v>11.3</v>
      </c>
      <c r="H317" s="64">
        <f t="shared" si="4"/>
        <v>302.3012119612182</v>
      </c>
    </row>
    <row r="318" spans="3:8" x14ac:dyDescent="0.25">
      <c r="C318" s="69">
        <v>41953</v>
      </c>
      <c r="D318" s="64">
        <f>+Cálculos!H317</f>
        <v>13.722452319183949</v>
      </c>
      <c r="E318" s="65">
        <f>+Cálculos!K317</f>
        <v>14.789087856853778</v>
      </c>
      <c r="F318" s="105">
        <f>+Cálculos!L317</f>
        <v>478.6338708275598</v>
      </c>
      <c r="G318" s="109">
        <v>11.7</v>
      </c>
      <c r="H318" s="64">
        <f t="shared" si="4"/>
        <v>310.60442728277536</v>
      </c>
    </row>
    <row r="319" spans="3:8" x14ac:dyDescent="0.25">
      <c r="C319" s="69">
        <v>41954</v>
      </c>
      <c r="D319" s="64">
        <f>+Cálculos!H318</f>
        <v>13.749217047130996</v>
      </c>
      <c r="E319" s="65">
        <f>+Cálculos!K318</f>
        <v>14.818623232335632</v>
      </c>
      <c r="F319" s="105">
        <f>+Cálculos!L318</f>
        <v>480.27010569337693</v>
      </c>
      <c r="G319" s="109">
        <v>11.2</v>
      </c>
      <c r="H319" s="64">
        <f t="shared" si="4"/>
        <v>301.6218787769721</v>
      </c>
    </row>
    <row r="320" spans="3:8" x14ac:dyDescent="0.25">
      <c r="C320" s="69">
        <v>41955</v>
      </c>
      <c r="D320" s="64">
        <f>+Cálculos!H319</f>
        <v>13.775515658655456</v>
      </c>
      <c r="E320" s="65">
        <f>+Cálculos!K319</f>
        <v>14.847685060647381</v>
      </c>
      <c r="F320" s="105">
        <f>+Cálculos!L319</f>
        <v>481.86907942140078</v>
      </c>
      <c r="G320" s="109">
        <v>11.4</v>
      </c>
      <c r="H320" s="64">
        <f t="shared" si="4"/>
        <v>306.06173600053449</v>
      </c>
    </row>
    <row r="321" spans="3:8" x14ac:dyDescent="0.25">
      <c r="C321" s="69">
        <v>41956</v>
      </c>
      <c r="D321" s="64">
        <f>+Cálculos!H320</f>
        <v>13.80133590352489</v>
      </c>
      <c r="E321" s="65">
        <f>+Cálculos!K320</f>
        <v>14.876257735273631</v>
      </c>
      <c r="F321" s="105">
        <f>+Cálculos!L320</f>
        <v>483.43058038868605</v>
      </c>
      <c r="G321" s="109">
        <v>6.6</v>
      </c>
      <c r="H321" s="64">
        <f t="shared" si="4"/>
        <v>214.16845703555805</v>
      </c>
    </row>
    <row r="322" spans="3:8" x14ac:dyDescent="0.25">
      <c r="C322" s="69">
        <v>41957</v>
      </c>
      <c r="D322" s="64">
        <f>+Cálculos!H321</f>
        <v>13.826665511104222</v>
      </c>
      <c r="E322" s="65">
        <f>+Cálculos!K321</f>
        <v>14.904325582988529</v>
      </c>
      <c r="F322" s="105">
        <f>+Cálculos!L321</f>
        <v>484.95440730668105</v>
      </c>
      <c r="G322" s="109">
        <v>10.9</v>
      </c>
      <c r="H322" s="64">
        <f t="shared" si="4"/>
        <v>297.55953064266544</v>
      </c>
    </row>
    <row r="323" spans="3:8" x14ac:dyDescent="0.25">
      <c r="C323" s="69">
        <v>41958</v>
      </c>
      <c r="D323" s="64">
        <f>+Cálculos!H322</f>
        <v>13.851492205286299</v>
      </c>
      <c r="E323" s="65">
        <f>+Cálculos!K322</f>
        <v>14.931872883385816</v>
      </c>
      <c r="F323" s="105">
        <f>+Cálculos!L322</f>
        <v>486.44036881125845</v>
      </c>
      <c r="G323" s="109">
        <v>10.6</v>
      </c>
      <c r="H323" s="64">
        <f t="shared" si="4"/>
        <v>292.29874918971484</v>
      </c>
    </row>
    <row r="324" spans="3:8" x14ac:dyDescent="0.25">
      <c r="C324" s="69">
        <v>41959</v>
      </c>
      <c r="D324" s="64">
        <f>+Cálculos!H323</f>
        <v>13.875803720090637</v>
      </c>
      <c r="E324" s="65">
        <f>+Cálculos!K323</f>
        <v>14.958883889424293</v>
      </c>
      <c r="F324" s="105">
        <f>+Cálculos!L323</f>
        <v>487.88828305627419</v>
      </c>
      <c r="G324" s="109">
        <v>8.5</v>
      </c>
      <c r="H324" s="64">
        <f t="shared" si="4"/>
        <v>252.19795288434523</v>
      </c>
    </row>
    <row r="325" spans="3:8" x14ac:dyDescent="0.25">
      <c r="C325" s="69">
        <v>41960</v>
      </c>
      <c r="D325" s="64">
        <f>+Cálculos!H324</f>
        <v>13.899587815904313</v>
      </c>
      <c r="E325" s="65">
        <f>+Cálculos!K324</f>
        <v>14.985342848962176</v>
      </c>
      <c r="F325" s="105">
        <f>+Cálculos!L324</f>
        <v>489.29797731174034</v>
      </c>
      <c r="G325" s="109">
        <v>10.4</v>
      </c>
      <c r="H325" s="64">
        <f t="shared" si="4"/>
        <v>289.43100473108666</v>
      </c>
    </row>
    <row r="326" spans="3:8" x14ac:dyDescent="0.25">
      <c r="C326" s="69">
        <v>41961</v>
      </c>
      <c r="D326" s="64">
        <f>+Cálculos!H325</f>
        <v>13.922832296334731</v>
      </c>
      <c r="E326" s="65">
        <f>+Cálculos!K325</f>
        <v>15.011234027248058</v>
      </c>
      <c r="F326" s="105">
        <f>+Cálculos!L325</f>
        <v>490.66928756764338</v>
      </c>
      <c r="G326" s="109">
        <v>9.8000000000000007</v>
      </c>
      <c r="H326" s="64">
        <f t="shared" ref="H326:H369" si="5">+F326*($K$7+$K$8*(G326/D326))</f>
        <v>278.2751737724725</v>
      </c>
    </row>
    <row r="327" spans="3:8" x14ac:dyDescent="0.25">
      <c r="C327" s="69">
        <v>41962</v>
      </c>
      <c r="D327" s="64">
        <f>+Cálculos!H326</f>
        <v>13.945525025640311</v>
      </c>
      <c r="E327" s="65">
        <f>+Cálculos!K326</f>
        <v>15.036541730329654</v>
      </c>
      <c r="F327" s="105">
        <f>+Cálculos!L326</f>
        <v>492.00205814437669</v>
      </c>
      <c r="G327" s="109">
        <v>9.4</v>
      </c>
      <c r="H327" s="64">
        <f t="shared" si="5"/>
        <v>270.95942937052229</v>
      </c>
    </row>
    <row r="328" spans="3:8" x14ac:dyDescent="0.25">
      <c r="C328" s="69">
        <v>41963</v>
      </c>
      <c r="D328" s="64">
        <f>+Cálculos!H327</f>
        <v>13.967653946700915</v>
      </c>
      <c r="E328" s="65">
        <f>+Cálculos!K327</f>
        <v>15.061250329335113</v>
      </c>
      <c r="F328" s="105">
        <f>+Cálculos!L327</f>
        <v>493.29614131070485</v>
      </c>
      <c r="G328" s="109">
        <v>11.6</v>
      </c>
      <c r="H328" s="64">
        <f t="shared" si="5"/>
        <v>314.11599696105992</v>
      </c>
    </row>
    <row r="329" spans="3:8" x14ac:dyDescent="0.25">
      <c r="C329" s="69">
        <v>41964</v>
      </c>
      <c r="D329" s="64">
        <f>+Cálculos!H328</f>
        <v>13.989207099485915</v>
      </c>
      <c r="E329" s="65">
        <f>+Cálculos!K328</f>
        <v>15.085344285575198</v>
      </c>
      <c r="F329" s="105">
        <f>+Cálculos!L328</f>
        <v>494.55139691010163</v>
      </c>
      <c r="G329" s="109">
        <v>5</v>
      </c>
      <c r="H329" s="64">
        <f t="shared" si="5"/>
        <v>186.23822402967403</v>
      </c>
    </row>
    <row r="330" spans="3:8" x14ac:dyDescent="0.25">
      <c r="C330" s="69">
        <v>41965</v>
      </c>
      <c r="D330" s="64">
        <f>+Cálculos!H329</f>
        <v>14.010172639973849</v>
      </c>
      <c r="E330" s="65">
        <f>+Cálculos!K329</f>
        <v>15.108808176407825</v>
      </c>
      <c r="F330" s="105">
        <f>+Cálculos!L329</f>
        <v>495.76769199625176</v>
      </c>
      <c r="G330" s="109">
        <v>11.4</v>
      </c>
      <c r="H330" s="64">
        <f t="shared" si="5"/>
        <v>311.11007070207171</v>
      </c>
    </row>
    <row r="331" spans="3:8" x14ac:dyDescent="0.25">
      <c r="C331" s="69">
        <v>41966</v>
      </c>
      <c r="D331" s="64">
        <f>+Cálculos!H330</f>
        <v>14.030538859473559</v>
      </c>
      <c r="E331" s="65">
        <f>+Cálculos!K330</f>
        <v>15.131626721799901</v>
      </c>
      <c r="F331" s="105">
        <f>+Cálculos!L330</f>
        <v>496.94490047843078</v>
      </c>
      <c r="G331" s="109">
        <v>3.2</v>
      </c>
      <c r="H331" s="64">
        <f t="shared" si="5"/>
        <v>151.7871764487823</v>
      </c>
    </row>
    <row r="332" spans="3:8" x14ac:dyDescent="0.25">
      <c r="C332" s="69">
        <v>41967</v>
      </c>
      <c r="D332" s="64">
        <f>+Cálculos!H331</f>
        <v>14.050294204293014</v>
      </c>
      <c r="E332" s="65">
        <f>+Cálculos!K331</f>
        <v>15.153784811514548</v>
      </c>
      <c r="F332" s="105">
        <f>+Cálculos!L331</f>
        <v>498.08290277741344</v>
      </c>
      <c r="G332" s="109">
        <v>11.8</v>
      </c>
      <c r="H332" s="64">
        <f t="shared" si="5"/>
        <v>319.72541013696326</v>
      </c>
    </row>
    <row r="333" spans="3:8" x14ac:dyDescent="0.25">
      <c r="C333" s="69">
        <v>41968</v>
      </c>
      <c r="D333" s="64">
        <f>+Cálculos!H332</f>
        <v>14.069427295698171</v>
      </c>
      <c r="E333" s="65">
        <f>+Cálculos!K332</f>
        <v>15.175267532845599</v>
      </c>
      <c r="F333" s="105">
        <f>+Cálculos!L332</f>
        <v>499.18158549249443</v>
      </c>
      <c r="G333" s="109">
        <v>11.8</v>
      </c>
      <c r="H333" s="64">
        <f t="shared" si="5"/>
        <v>320.11710353144343</v>
      </c>
    </row>
    <row r="334" spans="3:8" x14ac:dyDescent="0.25">
      <c r="C334" s="69">
        <v>41969</v>
      </c>
      <c r="D334" s="64">
        <f>+Cálculos!H333</f>
        <v>14.087926950100769</v>
      </c>
      <c r="E334" s="65">
        <f>+Cálculos!K333</f>
        <v>15.19606019881431</v>
      </c>
      <c r="F334" s="105">
        <f>+Cálculos!L333</f>
        <v>500.2408410801354</v>
      </c>
      <c r="G334" s="109">
        <v>11.8</v>
      </c>
      <c r="H334" s="64">
        <f t="shared" si="5"/>
        <v>320.49337218948938</v>
      </c>
    </row>
    <row r="335" spans="3:8" x14ac:dyDescent="0.25">
      <c r="C335" s="69">
        <v>41970</v>
      </c>
      <c r="D335" s="64">
        <f>+Cálculos!H334</f>
        <v>14.105782199410591</v>
      </c>
      <c r="E335" s="65">
        <f>+Cálculos!K334</f>
        <v>15.216148376737532</v>
      </c>
      <c r="F335" s="105">
        <f>+Cálculos!L334</f>
        <v>501.26056754468482</v>
      </c>
      <c r="G335" s="109">
        <v>10.9</v>
      </c>
      <c r="H335" s="64">
        <f t="shared" si="5"/>
        <v>303.26415595570592</v>
      </c>
    </row>
    <row r="336" spans="3:8" x14ac:dyDescent="0.25">
      <c r="C336" s="69">
        <v>41971</v>
      </c>
      <c r="D336" s="64">
        <f>+Cálculos!H335</f>
        <v>14.122982311484554</v>
      </c>
      <c r="E336" s="65">
        <f>+Cálculos!K335</f>
        <v>15.235517917070437</v>
      </c>
      <c r="F336" s="105">
        <f>+Cálculos!L335</f>
        <v>502.24066814155486</v>
      </c>
      <c r="G336" s="109">
        <v>5.6</v>
      </c>
      <c r="H336" s="64">
        <f t="shared" si="5"/>
        <v>199.93409951301012</v>
      </c>
    </row>
    <row r="337" spans="3:8" x14ac:dyDescent="0.25">
      <c r="C337" s="69">
        <v>41972</v>
      </c>
      <c r="D337" s="64">
        <f>+Cálculos!H336</f>
        <v>14.139516810602204</v>
      </c>
      <c r="E337" s="65">
        <f>+Cálculos!K336</f>
        <v>15.254154982421253</v>
      </c>
      <c r="F337" s="105">
        <f>+Cálculos!L336</f>
        <v>503.18105109316815</v>
      </c>
      <c r="G337" s="109">
        <v>6.1</v>
      </c>
      <c r="H337" s="64">
        <f t="shared" si="5"/>
        <v>209.96651538466804</v>
      </c>
    </row>
    <row r="338" spans="3:8" x14ac:dyDescent="0.25">
      <c r="C338" s="69">
        <v>41973</v>
      </c>
      <c r="D338" s="64">
        <f>+Cálculos!H337</f>
        <v>14.155375497894632</v>
      </c>
      <c r="E338" s="65">
        <f>+Cálculos!K337</f>
        <v>15.272046076630634</v>
      </c>
      <c r="F338" s="105">
        <f>+Cálculos!L337</f>
        <v>504.0816293179343</v>
      </c>
      <c r="G338" s="109">
        <v>3.1</v>
      </c>
      <c r="H338" s="64">
        <f t="shared" si="5"/>
        <v>151.45079212708967</v>
      </c>
    </row>
    <row r="339" spans="3:8" x14ac:dyDescent="0.25">
      <c r="C339" s="69">
        <v>41974</v>
      </c>
      <c r="D339" s="64">
        <f>+Cálculos!H338</f>
        <v>14.170548471651649</v>
      </c>
      <c r="E339" s="65">
        <f>+Cálculos!K338</f>
        <v>15.289178073803388</v>
      </c>
      <c r="F339" s="105">
        <f>+Cálculos!L338</f>
        <v>504.94232017244582</v>
      </c>
      <c r="G339" s="109">
        <v>11.4</v>
      </c>
      <c r="H339" s="64">
        <f t="shared" si="5"/>
        <v>314.30992869485209</v>
      </c>
    </row>
    <row r="340" spans="3:8" x14ac:dyDescent="0.25">
      <c r="C340" s="69">
        <v>41975</v>
      </c>
      <c r="D340" s="64">
        <f>+Cálculos!H339</f>
        <v>14.185026147430261</v>
      </c>
      <c r="E340" s="65">
        <f>+Cálculos!K339</f>
        <v>15.305538247176388</v>
      </c>
      <c r="F340" s="105">
        <f>+Cálculos!L339</f>
        <v>505.76304520703582</v>
      </c>
      <c r="G340" s="109">
        <v>11.2</v>
      </c>
      <c r="H340" s="64">
        <f t="shared" si="5"/>
        <v>310.67038413556389</v>
      </c>
    </row>
    <row r="341" spans="3:8" x14ac:dyDescent="0.25">
      <c r="C341" s="69">
        <v>41976</v>
      </c>
      <c r="D341" s="64">
        <f>+Cálculos!H340</f>
        <v>14.198799277886016</v>
      </c>
      <c r="E341" s="65">
        <f>+Cálculos!K340</f>
        <v>15.321114297703113</v>
      </c>
      <c r="F341" s="105">
        <f>+Cálculos!L340</f>
        <v>506.54372993477915</v>
      </c>
      <c r="G341" s="109">
        <v>1.5</v>
      </c>
      <c r="H341" s="64">
        <f t="shared" si="5"/>
        <v>120.60983736069643</v>
      </c>
    </row>
    <row r="342" spans="3:8" x14ac:dyDescent="0.25">
      <c r="C342" s="69">
        <v>41977</v>
      </c>
      <c r="D342" s="64">
        <f>+Cálculos!H341</f>
        <v>14.211858972247958</v>
      </c>
      <c r="E342" s="65">
        <f>+Cálculos!K341</f>
        <v>15.335894382232382</v>
      </c>
      <c r="F342" s="105">
        <f>+Cálculos!L341</f>
        <v>507.28430361397471</v>
      </c>
      <c r="G342" s="109">
        <v>5.9</v>
      </c>
      <c r="H342" s="64">
        <f t="shared" si="5"/>
        <v>207.13962245891435</v>
      </c>
    </row>
    <row r="343" spans="3:8" x14ac:dyDescent="0.25">
      <c r="C343" s="69">
        <v>41978</v>
      </c>
      <c r="D343" s="64">
        <f>+Cálculos!H342</f>
        <v>14.224196715357298</v>
      </c>
      <c r="E343" s="65">
        <f>+Cálculos!K342</f>
        <v>15.349867141157176</v>
      </c>
      <c r="F343" s="105">
        <f>+Cálculos!L342</f>
        <v>507.98469904409899</v>
      </c>
      <c r="G343" s="109">
        <v>11.1</v>
      </c>
      <c r="H343" s="64">
        <f t="shared" si="5"/>
        <v>309.4633776175757</v>
      </c>
    </row>
    <row r="344" spans="3:8" x14ac:dyDescent="0.25">
      <c r="C344" s="69">
        <v>41979</v>
      </c>
      <c r="D344" s="64">
        <f>+Cálculos!H343</f>
        <v>14.235804386189976</v>
      </c>
      <c r="E344" s="65">
        <f>+Cálculos!K343</f>
        <v>15.363021725408029</v>
      </c>
      <c r="F344" s="105">
        <f>+Cálculos!L343</f>
        <v>508.64485237517755</v>
      </c>
      <c r="G344" s="109">
        <v>11</v>
      </c>
      <c r="H344" s="64">
        <f t="shared" si="5"/>
        <v>307.72238713826869</v>
      </c>
    </row>
    <row r="345" spans="3:8" x14ac:dyDescent="0.25">
      <c r="C345" s="69">
        <v>41980</v>
      </c>
      <c r="D345" s="64">
        <f>+Cálculos!H344</f>
        <v>14.246674275783787</v>
      </c>
      <c r="E345" s="65">
        <f>+Cálculos!K344</f>
        <v>15.375347822665498</v>
      </c>
      <c r="F345" s="105">
        <f>+Cálculos!L344</f>
        <v>509.26470293049294</v>
      </c>
      <c r="G345" s="109">
        <v>10.9</v>
      </c>
      <c r="H345" s="64">
        <f t="shared" si="5"/>
        <v>305.96621438748429</v>
      </c>
    </row>
    <row r="346" spans="3:8" x14ac:dyDescent="0.25">
      <c r="C346" s="69">
        <v>41981</v>
      </c>
      <c r="D346" s="64">
        <f>+Cálculos!H345</f>
        <v>14.256799104491735</v>
      </c>
      <c r="E346" s="65">
        <f>+Cálculos!K345</f>
        <v>15.386835682666629</v>
      </c>
      <c r="F346" s="105">
        <f>+Cálculos!L345</f>
        <v>509.84419304250866</v>
      </c>
      <c r="G346" s="109">
        <v>3</v>
      </c>
      <c r="H346" s="64">
        <f t="shared" si="5"/>
        <v>150.77839177145012</v>
      </c>
    </row>
    <row r="347" spans="3:8" x14ac:dyDescent="0.25">
      <c r="C347" s="69">
        <v>41982</v>
      </c>
      <c r="D347" s="64">
        <f>+Cálculos!H346</f>
        <v>14.26617203848482</v>
      </c>
      <c r="E347" s="65">
        <f>+Cálculos!K346</f>
        <v>15.397476141482077</v>
      </c>
      <c r="F347" s="105">
        <f>+Cálculos!L346</f>
        <v>510.38326790186409</v>
      </c>
      <c r="G347" s="109">
        <v>9.9</v>
      </c>
      <c r="H347" s="64">
        <f t="shared" si="5"/>
        <v>286.66804757959295</v>
      </c>
    </row>
    <row r="348" spans="3:8" x14ac:dyDescent="0.25">
      <c r="C348" s="69">
        <v>41983</v>
      </c>
      <c r="D348" s="64">
        <f>+Cálculos!H347</f>
        <v>14.274786705429609</v>
      </c>
      <c r="E348" s="65">
        <f>+Cálculos!K347</f>
        <v>15.407260644643031</v>
      </c>
      <c r="F348" s="105">
        <f>+Cálculos!L347</f>
        <v>510.88187541928369</v>
      </c>
      <c r="G348" s="109">
        <v>11.4</v>
      </c>
      <c r="H348" s="64">
        <f t="shared" si="5"/>
        <v>316.3564413716698</v>
      </c>
    </row>
    <row r="349" spans="3:8" x14ac:dyDescent="0.25">
      <c r="C349" s="69">
        <v>41984</v>
      </c>
      <c r="D349" s="64">
        <f>+Cálculos!H348</f>
        <v>14.282637209268454</v>
      </c>
      <c r="E349" s="65">
        <f>+Cálculos!K348</f>
        <v>15.416181269000617</v>
      </c>
      <c r="F349" s="105">
        <f>+Cálculos!L348</f>
        <v>511.33996610021308</v>
      </c>
      <c r="G349" s="109">
        <v>11.5</v>
      </c>
      <c r="H349" s="64">
        <f t="shared" si="5"/>
        <v>318.48573899122727</v>
      </c>
    </row>
    <row r="350" spans="3:8" x14ac:dyDescent="0.25">
      <c r="C350" s="69">
        <v>41985</v>
      </c>
      <c r="D350" s="64">
        <f>+Cálculos!H349</f>
        <v>14.289718144033488</v>
      </c>
      <c r="E350" s="65">
        <f>+Cálculos!K349</f>
        <v>15.424230743204832</v>
      </c>
      <c r="F350" s="105">
        <f>+Cálculos!L349</f>
        <v>511.75749293199948</v>
      </c>
      <c r="G350" s="109">
        <v>11.6</v>
      </c>
      <c r="H350" s="64">
        <f t="shared" si="5"/>
        <v>320.603207040597</v>
      </c>
    </row>
    <row r="351" spans="3:8" x14ac:dyDescent="0.25">
      <c r="C351" s="69">
        <v>41986</v>
      </c>
      <c r="D351" s="64">
        <f>+Cálculos!H350</f>
        <v>14.29602460662905</v>
      </c>
      <c r="E351" s="65">
        <f>+Cálculos!K350</f>
        <v>15.431402466695715</v>
      </c>
      <c r="F351" s="105">
        <f>+Cálculos!L350</f>
        <v>512.13441128341742</v>
      </c>
      <c r="G351" s="109">
        <v>11.5</v>
      </c>
      <c r="H351" s="64">
        <f t="shared" si="5"/>
        <v>318.76817387850218</v>
      </c>
    </row>
    <row r="352" spans="3:8" x14ac:dyDescent="0.25">
      <c r="C352" s="69">
        <v>41987</v>
      </c>
      <c r="D352" s="64">
        <f>+Cálculos!H351</f>
        <v>14.301552208521455</v>
      </c>
      <c r="E352" s="65">
        <f>+Cálculos!K351</f>
        <v>15.437690527105506</v>
      </c>
      <c r="F352" s="105">
        <f>+Cálculos!L351</f>
        <v>512.47067881634962</v>
      </c>
      <c r="G352" s="109">
        <v>11.5</v>
      </c>
      <c r="H352" s="64">
        <f t="shared" si="5"/>
        <v>318.88984407672388</v>
      </c>
    </row>
    <row r="353" spans="3:8" x14ac:dyDescent="0.25">
      <c r="C353" s="69">
        <v>41988</v>
      </c>
      <c r="D353" s="64">
        <f>+Cálculos!H352</f>
        <v>14.306297086279603</v>
      </c>
      <c r="E353" s="65">
        <f>+Cálculos!K352</f>
        <v>15.443089715978131</v>
      </c>
      <c r="F353" s="105">
        <f>+Cálculos!L352</f>
        <v>512.76625540943041</v>
      </c>
      <c r="G353" s="109">
        <v>5.9</v>
      </c>
      <c r="H353" s="64">
        <f t="shared" si="5"/>
        <v>208.60520582177111</v>
      </c>
    </row>
    <row r="354" spans="3:8" x14ac:dyDescent="0.25">
      <c r="C354" s="69">
        <v>41989</v>
      </c>
      <c r="D354" s="64">
        <f>+Cálculos!H353</f>
        <v>14.310255910914943</v>
      </c>
      <c r="E354" s="65">
        <f>+Cálculos!K353</f>
        <v>15.4475955427201</v>
      </c>
      <c r="F354" s="105">
        <f>+Cálculos!L353</f>
        <v>513.02110309347131</v>
      </c>
      <c r="G354" s="109">
        <v>2.7</v>
      </c>
      <c r="H354" s="64">
        <f t="shared" si="5"/>
        <v>145.58088549897556</v>
      </c>
    </row>
    <row r="355" spans="3:8" x14ac:dyDescent="0.25">
      <c r="C355" s="69">
        <v>41990</v>
      </c>
      <c r="D355" s="64">
        <f>+Cálculos!H354</f>
        <v>14.31342589597492</v>
      </c>
      <c r="E355" s="65">
        <f>+Cálculos!K354</f>
        <v>15.451204246706023</v>
      </c>
      <c r="F355" s="105">
        <f>+Cálculos!L354</f>
        <v>513.2351859985049</v>
      </c>
      <c r="G355" s="109">
        <v>11</v>
      </c>
      <c r="H355" s="64">
        <f t="shared" si="5"/>
        <v>309.31662285654124</v>
      </c>
    </row>
    <row r="356" spans="3:8" x14ac:dyDescent="0.25">
      <c r="C356" s="69">
        <v>41991</v>
      </c>
      <c r="D356" s="64">
        <f>+Cálculos!H355</f>
        <v>14.315804804349664</v>
      </c>
      <c r="E356" s="65">
        <f>+Cálculos!K355</f>
        <v>15.453912807471507</v>
      </c>
      <c r="F356" s="105">
        <f>+Cálculos!L355</f>
        <v>513.408470312291</v>
      </c>
      <c r="G356" s="109">
        <v>11.5</v>
      </c>
      <c r="H356" s="64">
        <f t="shared" si="5"/>
        <v>319.24733659381224</v>
      </c>
    </row>
    <row r="357" spans="3:8" x14ac:dyDescent="0.25">
      <c r="C357" s="69">
        <v>41992</v>
      </c>
      <c r="D357" s="64">
        <f>+Cálculos!H356</f>
        <v>14.317390953758114</v>
      </c>
      <c r="E357" s="65">
        <f>+Cálculos!K356</f>
        <v>15.455718952936211</v>
      </c>
      <c r="F357" s="105">
        <f>+Cálculos!L356</f>
        <v>513.54092425015983</v>
      </c>
      <c r="G357" s="109">
        <v>11.6</v>
      </c>
      <c r="H357" s="64">
        <f t="shared" si="5"/>
        <v>321.27732102562379</v>
      </c>
    </row>
    <row r="358" spans="3:8" x14ac:dyDescent="0.25">
      <c r="C358" s="69">
        <v>41993</v>
      </c>
      <c r="D358" s="64">
        <f>+Cálculos!H357</f>
        <v>14.318183220885963</v>
      </c>
      <c r="E358" s="65">
        <f>+Cálculos!K357</f>
        <v>15.456621165610864</v>
      </c>
      <c r="F358" s="105">
        <f>+Cálculos!L357</f>
        <v>513.63251803608296</v>
      </c>
      <c r="G358" s="109">
        <v>11</v>
      </c>
      <c r="H358" s="64">
        <f t="shared" si="5"/>
        <v>309.48395309780983</v>
      </c>
    </row>
    <row r="359" spans="3:8" x14ac:dyDescent="0.25">
      <c r="C359" s="69">
        <v>41994</v>
      </c>
      <c r="D359" s="64">
        <f>+Cálculos!H358</f>
        <v>14.31818104415469</v>
      </c>
      <c r="E359" s="65">
        <f>+Cálculos!K358</f>
        <v>15.456618686753007</v>
      </c>
      <c r="F359" s="105">
        <f>+Cálculos!L358</f>
        <v>513.68322389489072</v>
      </c>
      <c r="G359" s="109">
        <v>10</v>
      </c>
      <c r="H359" s="64">
        <f t="shared" si="5"/>
        <v>289.78257855935863</v>
      </c>
    </row>
    <row r="360" spans="3:8" x14ac:dyDescent="0.25">
      <c r="C360" s="69">
        <v>41995</v>
      </c>
      <c r="D360" s="64">
        <f>+Cálculos!H359</f>
        <v>14.317384425107667</v>
      </c>
      <c r="E360" s="65">
        <f>+Cálculos!K359</f>
        <v>15.455711518447975</v>
      </c>
      <c r="F360" s="105">
        <f>+Cálculos!L359</f>
        <v>513.69301605558121</v>
      </c>
      <c r="G360" s="109">
        <v>8.5</v>
      </c>
      <c r="H360" s="64">
        <f t="shared" si="5"/>
        <v>260.198930836263</v>
      </c>
    </row>
    <row r="361" spans="3:8" x14ac:dyDescent="0.25">
      <c r="C361" s="69">
        <v>41996</v>
      </c>
      <c r="D361" s="64">
        <f>+Cálculos!H360</f>
        <v>14.315793928406345</v>
      </c>
      <c r="E361" s="65">
        <f>+Cálculos!K360</f>
        <v>15.453900423603137</v>
      </c>
      <c r="F361" s="105">
        <f>+Cálculos!L360</f>
        <v>513.66187076569406</v>
      </c>
      <c r="G361" s="109">
        <v>10.199999999999999</v>
      </c>
      <c r="H361" s="64">
        <f t="shared" si="5"/>
        <v>293.7503197072582</v>
      </c>
    </row>
    <row r="362" spans="3:8" x14ac:dyDescent="0.25">
      <c r="C362" s="69">
        <v>41997</v>
      </c>
      <c r="D362" s="64">
        <f>+Cálculos!H361</f>
        <v>14.313410680436546</v>
      </c>
      <c r="E362" s="65">
        <f>+Cálculos!K361</f>
        <v>15.45118692385558</v>
      </c>
      <c r="F362" s="105">
        <f>+Cálculos!L361</f>
        <v>513.58976631675341</v>
      </c>
      <c r="G362" s="109">
        <v>11.1</v>
      </c>
      <c r="H362" s="64">
        <f t="shared" si="5"/>
        <v>311.50404660986067</v>
      </c>
    </row>
    <row r="363" spans="3:8" x14ac:dyDescent="0.25">
      <c r="C363" s="69">
        <v>41998</v>
      </c>
      <c r="D363" s="64">
        <f>+Cálculos!H362</f>
        <v>14.310236366531901</v>
      </c>
      <c r="E363" s="65">
        <f>+Cálculos!K362</f>
        <v>15.447573295404991</v>
      </c>
      <c r="F363" s="105">
        <f>+Cálculos!L362</f>
        <v>513.47668308080893</v>
      </c>
      <c r="G363" s="109">
        <v>11.5</v>
      </c>
      <c r="H363" s="64">
        <f t="shared" si="5"/>
        <v>319.37803052793328</v>
      </c>
    </row>
    <row r="364" spans="3:8" x14ac:dyDescent="0.25">
      <c r="C364" s="69">
        <v>41999</v>
      </c>
      <c r="D364" s="64">
        <f>+Cálculos!H363</f>
        <v>14.306273226828415</v>
      </c>
      <c r="E364" s="65">
        <f>+Cálculos!K363</f>
        <v>15.443062562795522</v>
      </c>
      <c r="F364" s="105">
        <f>+Cálculos!L363</f>
        <v>513.32260355813605</v>
      </c>
      <c r="G364" s="109">
        <v>9.4</v>
      </c>
      <c r="H364" s="64">
        <f t="shared" si="5"/>
        <v>277.90255456198122</v>
      </c>
    </row>
    <row r="365" spans="3:8" x14ac:dyDescent="0.25">
      <c r="C365" s="69">
        <v>42000</v>
      </c>
      <c r="D365" s="64">
        <f>+Cálculos!H364</f>
        <v>14.301524050771086</v>
      </c>
      <c r="E365" s="65">
        <f>+Cálculos!K364</f>
        <v>15.437658490681754</v>
      </c>
      <c r="F365" s="105">
        <f>+Cálculos!L364</f>
        <v>513.12751243618129</v>
      </c>
      <c r="G365" s="109">
        <v>11.8</v>
      </c>
      <c r="H365" s="64">
        <f t="shared" si="5"/>
        <v>325.21908308781644</v>
      </c>
    </row>
    <row r="366" spans="3:8" x14ac:dyDescent="0.25">
      <c r="C366" s="69">
        <v>42001</v>
      </c>
      <c r="D366" s="64">
        <f>+Cálculos!H365</f>
        <v>14.295992170299996</v>
      </c>
      <c r="E366" s="65">
        <f>+Cálculos!K365</f>
        <v>15.431365573625252</v>
      </c>
      <c r="F366" s="105">
        <f>+Cálculos!L365</f>
        <v>512.8913966598659</v>
      </c>
      <c r="G366" s="109">
        <v>8.1999999999999993</v>
      </c>
      <c r="H366" s="64">
        <f t="shared" si="5"/>
        <v>254.12385555435148</v>
      </c>
    </row>
    <row r="367" spans="3:8" x14ac:dyDescent="0.25">
      <c r="C367" s="69">
        <v>42002</v>
      </c>
      <c r="D367" s="64">
        <f>+Cálculos!H366</f>
        <v>14.28968145174999</v>
      </c>
      <c r="E367" s="65">
        <f>+Cálculos!K366</f>
        <v>15.42418902397865</v>
      </c>
      <c r="F367" s="105">
        <f>+Cálculos!L366</f>
        <v>512.61424551337973</v>
      </c>
      <c r="G367" s="109">
        <v>11.8</v>
      </c>
      <c r="H367" s="64">
        <f t="shared" si="5"/>
        <v>325.08656254864951</v>
      </c>
    </row>
    <row r="368" spans="3:8" x14ac:dyDescent="0.25">
      <c r="C368" s="69">
        <v>42003</v>
      </c>
      <c r="D368" s="64">
        <f>+Cálculos!H367</f>
        <v>14.282596286503953</v>
      </c>
      <c r="E368" s="65">
        <f>+Cálculos!K367</f>
        <v>15.41613475792488</v>
      </c>
      <c r="F368" s="105">
        <f>+Cálculos!L367</f>
        <v>512.29605071362687</v>
      </c>
      <c r="G368" s="109">
        <v>8.9</v>
      </c>
      <c r="H368" s="64">
        <f t="shared" si="5"/>
        <v>267.78985223643576</v>
      </c>
    </row>
    <row r="369" spans="1:30" ht="15.75" thickBot="1" x14ac:dyDescent="0.3">
      <c r="C369" s="76">
        <v>42004</v>
      </c>
      <c r="D369" s="66">
        <f>+Cálculos!H368</f>
        <v>14.274741580445776</v>
      </c>
      <c r="E369" s="67">
        <f>+Cálculos!K368</f>
        <v>15.40720937974824</v>
      </c>
      <c r="F369" s="106">
        <f>+Cálculos!L368</f>
        <v>511.93680651548505</v>
      </c>
      <c r="G369" s="113">
        <v>11.6</v>
      </c>
      <c r="H369" s="66">
        <f t="shared" si="5"/>
        <v>320.95534697312678</v>
      </c>
    </row>
    <row r="370" spans="1:30" s="49" customFormat="1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x14ac:dyDescent="0.25">
      <c r="C371" s="39"/>
      <c r="D371" s="39"/>
      <c r="E371" s="39"/>
      <c r="F371" s="39"/>
    </row>
    <row r="372" spans="1:30" x14ac:dyDescent="0.25">
      <c r="C372" s="39"/>
      <c r="D372" s="39"/>
      <c r="E372" s="39"/>
      <c r="F372" s="39"/>
    </row>
    <row r="373" spans="1:30" x14ac:dyDescent="0.25">
      <c r="C373" s="39"/>
      <c r="D373" s="39"/>
      <c r="E373" s="39"/>
      <c r="F373" s="39"/>
    </row>
    <row r="374" spans="1:30" x14ac:dyDescent="0.25">
      <c r="C374" s="39"/>
      <c r="D374" s="39"/>
      <c r="E374" s="39"/>
      <c r="F374" s="39"/>
    </row>
    <row r="375" spans="1:30" x14ac:dyDescent="0.25">
      <c r="C375" s="39"/>
      <c r="D375" s="39"/>
      <c r="E375" s="39"/>
      <c r="F375" s="39"/>
    </row>
    <row r="376" spans="1:30" x14ac:dyDescent="0.25">
      <c r="C376" s="39"/>
      <c r="D376" s="39"/>
      <c r="E376" s="39"/>
      <c r="F376" s="39"/>
    </row>
    <row r="377" spans="1:30" x14ac:dyDescent="0.25">
      <c r="C377" s="39"/>
      <c r="D377" s="39"/>
      <c r="E377" s="39"/>
      <c r="F377" s="39"/>
    </row>
    <row r="378" spans="1:30" x14ac:dyDescent="0.25">
      <c r="C378" s="39"/>
      <c r="D378" s="39"/>
      <c r="E378" s="39"/>
      <c r="F378" s="39"/>
    </row>
    <row r="379" spans="1:30" x14ac:dyDescent="0.25">
      <c r="C379" s="39"/>
      <c r="D379" s="39"/>
      <c r="E379" s="39"/>
      <c r="F379" s="39"/>
    </row>
    <row r="380" spans="1:30" x14ac:dyDescent="0.25">
      <c r="C380" s="39"/>
      <c r="D380" s="39"/>
      <c r="E380" s="39"/>
      <c r="F380" s="39"/>
    </row>
    <row r="381" spans="1:30" x14ac:dyDescent="0.25">
      <c r="C381" s="39"/>
      <c r="D381" s="39"/>
      <c r="E381" s="39"/>
      <c r="F381" s="39"/>
    </row>
    <row r="382" spans="1:30" x14ac:dyDescent="0.25">
      <c r="C382" s="39"/>
      <c r="D382" s="39"/>
      <c r="E382" s="39"/>
      <c r="F382" s="39"/>
    </row>
    <row r="383" spans="1:30" x14ac:dyDescent="0.25">
      <c r="C383" s="39"/>
      <c r="D383" s="39"/>
      <c r="E383" s="39"/>
      <c r="F383" s="39"/>
    </row>
    <row r="384" spans="1:30" x14ac:dyDescent="0.25">
      <c r="C384" s="39"/>
      <c r="D384" s="39"/>
      <c r="E384" s="39"/>
      <c r="F384" s="39"/>
    </row>
    <row r="385" spans="3:6" x14ac:dyDescent="0.25">
      <c r="C385" s="39"/>
      <c r="D385" s="39"/>
      <c r="E385" s="39"/>
      <c r="F385" s="39"/>
    </row>
    <row r="386" spans="3:6" x14ac:dyDescent="0.25">
      <c r="C386" s="39"/>
      <c r="D386" s="39"/>
      <c r="E386" s="39"/>
      <c r="F386" s="39"/>
    </row>
    <row r="387" spans="3:6" x14ac:dyDescent="0.25">
      <c r="C387" s="39"/>
      <c r="D387" s="39"/>
      <c r="E387" s="39"/>
      <c r="F387" s="39"/>
    </row>
    <row r="388" spans="3:6" x14ac:dyDescent="0.25">
      <c r="C388" s="39"/>
      <c r="D388" s="39"/>
      <c r="E388" s="39"/>
      <c r="F388" s="39"/>
    </row>
    <row r="389" spans="3:6" x14ac:dyDescent="0.25">
      <c r="C389" s="39"/>
      <c r="D389" s="39"/>
      <c r="E389" s="39"/>
      <c r="F389" s="39"/>
    </row>
    <row r="390" spans="3:6" x14ac:dyDescent="0.25">
      <c r="C390" s="39"/>
      <c r="D390" s="39"/>
      <c r="E390" s="39"/>
      <c r="F390" s="39"/>
    </row>
    <row r="391" spans="3:6" x14ac:dyDescent="0.25">
      <c r="C391" s="39"/>
      <c r="D391" s="39"/>
      <c r="E391" s="39"/>
      <c r="F391" s="39"/>
    </row>
    <row r="392" spans="3:6" x14ac:dyDescent="0.25">
      <c r="C392" s="39"/>
      <c r="D392" s="39"/>
      <c r="E392" s="39"/>
      <c r="F392" s="39"/>
    </row>
  </sheetData>
  <sheetProtection algorithmName="SHA-512" hashValue="05iY8D7PRCfIFa5bqZUwscmN3oiGS0AXJsms+oudWMZtqv1BNDETJcUVSXdsbrpkYsimEhRuGZEP8v3PMWEtHw==" saltValue="bcO+FF/7B5FIufFe0CQOHg==" spinCount="100000" sheet="1" formatCells="0" formatColumns="0" formatRows="0" insertColumns="0" insertRows="0" insertHyperlinks="0" deleteColumns="0" deleteRows="0" sort="0"/>
  <mergeCells count="2">
    <mergeCell ref="C2:H2"/>
    <mergeCell ref="J6:K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84C0-2C8E-4310-A9AC-BF1756954911}">
  <sheetPr>
    <tabColor rgb="FFFFFF00"/>
  </sheetPr>
  <dimension ref="A1:Y54"/>
  <sheetViews>
    <sheetView workbookViewId="0">
      <selection activeCell="Q15" sqref="Q15"/>
    </sheetView>
  </sheetViews>
  <sheetFormatPr baseColWidth="10" defaultRowHeight="15" x14ac:dyDescent="0.25"/>
  <cols>
    <col min="1" max="1" width="17.28515625" style="39" customWidth="1"/>
    <col min="2" max="2" width="8.7109375" style="21" customWidth="1"/>
    <col min="16" max="16" width="15.85546875" style="39" customWidth="1"/>
  </cols>
  <sheetData>
    <row r="1" spans="1:25" ht="15.75" thickBot="1" x14ac:dyDescent="0.3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5.5" customHeight="1" x14ac:dyDescent="0.25">
      <c r="B2" s="125" t="s">
        <v>55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8.75" customHeight="1" thickBot="1" x14ac:dyDescent="0.3">
      <c r="B3" s="128" t="s">
        <v>56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  <c r="O3" s="39"/>
      <c r="Q3" s="39"/>
      <c r="R3" s="39"/>
      <c r="S3" s="39"/>
      <c r="T3" s="39"/>
      <c r="U3" s="39"/>
      <c r="V3" s="39"/>
      <c r="W3" s="39"/>
      <c r="X3" s="39"/>
      <c r="Y3" s="39"/>
    </row>
    <row r="4" spans="1:25" x14ac:dyDescent="0.25">
      <c r="B4" s="84" t="s">
        <v>52</v>
      </c>
      <c r="C4" s="85" t="s">
        <v>40</v>
      </c>
      <c r="D4" s="85" t="s">
        <v>41</v>
      </c>
      <c r="E4" s="85" t="s">
        <v>42</v>
      </c>
      <c r="F4" s="85" t="s">
        <v>43</v>
      </c>
      <c r="G4" s="85" t="s">
        <v>44</v>
      </c>
      <c r="H4" s="85" t="s">
        <v>45</v>
      </c>
      <c r="I4" s="85" t="s">
        <v>46</v>
      </c>
      <c r="J4" s="85" t="s">
        <v>47</v>
      </c>
      <c r="K4" s="85" t="s">
        <v>48</v>
      </c>
      <c r="L4" s="85" t="s">
        <v>49</v>
      </c>
      <c r="M4" s="85" t="s">
        <v>50</v>
      </c>
      <c r="N4" s="86" t="s">
        <v>51</v>
      </c>
      <c r="O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 customHeight="1" x14ac:dyDescent="0.25">
      <c r="B5" s="99">
        <v>0</v>
      </c>
      <c r="C5" s="87">
        <f>+Hoja3!Q2</f>
        <v>-35.344843404340828</v>
      </c>
      <c r="D5" s="88">
        <f>+Hoja3!R2</f>
        <v>-44.287648240930487</v>
      </c>
      <c r="E5" s="88">
        <f>+Hoja3!S2</f>
        <v>-55.518620816232136</v>
      </c>
      <c r="F5" s="88">
        <f>+Hoja3!T2</f>
        <v>-67.424513979945814</v>
      </c>
      <c r="G5" s="88">
        <f>+Hoja3!U2</f>
        <v>-75.795147327924553</v>
      </c>
      <c r="H5" s="88">
        <f>+Hoja3!V2</f>
        <v>-78.847149441920223</v>
      </c>
      <c r="I5" s="88">
        <f>+Hoja3!W2</f>
        <v>-75.591842390528797</v>
      </c>
      <c r="J5" s="88">
        <f>+Hoja3!X2</f>
        <v>-66.722772445786433</v>
      </c>
      <c r="K5" s="88">
        <f>+Hoja3!Y2</f>
        <v>-54.709723577483345</v>
      </c>
      <c r="L5" s="88">
        <f>+Hoja3!Z2</f>
        <v>-43.236059633217813</v>
      </c>
      <c r="M5" s="88">
        <f>+Hoja3!AA2</f>
        <v>-34.746255659281125</v>
      </c>
      <c r="N5" s="89">
        <f>+Hoja3!AB2</f>
        <v>-31.990533155352701</v>
      </c>
      <c r="O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8.75" customHeight="1" x14ac:dyDescent="0.25">
      <c r="B6" s="100">
        <v>1</v>
      </c>
      <c r="C6" s="90">
        <f>+Hoja3!Q3</f>
        <v>-33.514414783348705</v>
      </c>
      <c r="D6" s="91">
        <f>+Hoja3!R3</f>
        <v>-42.12383358301507</v>
      </c>
      <c r="E6" s="91">
        <f>+Hoja3!S3</f>
        <v>-52.774139417293846</v>
      </c>
      <c r="F6" s="91">
        <f>+Hoja3!T3</f>
        <v>-63.628789784150278</v>
      </c>
      <c r="G6" s="91">
        <f>+Hoja3!U3</f>
        <v>-70.583511295759152</v>
      </c>
      <c r="H6" s="91">
        <f>+Hoja3!V3</f>
        <v>-72.818642932298047</v>
      </c>
      <c r="I6" s="91">
        <f>+Hoja3!W3</f>
        <v>-70.427047743566476</v>
      </c>
      <c r="J6" s="91">
        <f>+Hoja3!X3</f>
        <v>-63.011119013022679</v>
      </c>
      <c r="K6" s="91">
        <f>+Hoja3!Y3</f>
        <v>-52.016168901830802</v>
      </c>
      <c r="L6" s="91">
        <f>+Hoja3!Z3</f>
        <v>-41.115873307179669</v>
      </c>
      <c r="M6" s="91">
        <f>+Hoja3!AA3</f>
        <v>-32.935573150724544</v>
      </c>
      <c r="N6" s="92">
        <f>+Hoja3!AB3</f>
        <v>-30.267523902355443</v>
      </c>
      <c r="O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8.75" customHeight="1" x14ac:dyDescent="0.25">
      <c r="B7" s="99">
        <v>2</v>
      </c>
      <c r="C7" s="93">
        <f>+Hoja3!Q4</f>
        <v>-28.352454314994851</v>
      </c>
      <c r="D7" s="94">
        <f>+Hoja3!R4</f>
        <v>-36.159400342770155</v>
      </c>
      <c r="E7" s="94">
        <f>+Hoja3!S4</f>
        <v>-45.562034591790237</v>
      </c>
      <c r="F7" s="94">
        <f>+Hoja3!T4</f>
        <v>-54.635500241010888</v>
      </c>
      <c r="G7" s="94">
        <f>+Hoja3!U4</f>
        <v>-60.000130094851315</v>
      </c>
      <c r="H7" s="94">
        <f>+Hoja3!V4</f>
        <v>-61.631301369259205</v>
      </c>
      <c r="I7" s="94">
        <f>+Hoja3!W4</f>
        <v>-59.884312460487621</v>
      </c>
      <c r="J7" s="94">
        <f>+Hoja3!X4</f>
        <v>-54.139194077930583</v>
      </c>
      <c r="K7" s="94">
        <f>+Hoja3!Y4</f>
        <v>-44.905741932262657</v>
      </c>
      <c r="L7" s="94">
        <f>+Hoja3!Z4</f>
        <v>-35.252964522909345</v>
      </c>
      <c r="M7" s="94">
        <f>+Hoja3!AA4</f>
        <v>-27.823024632425469</v>
      </c>
      <c r="N7" s="95">
        <f>+Hoja3!AB4</f>
        <v>-25.376806570123087</v>
      </c>
      <c r="O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18.75" customHeight="1" x14ac:dyDescent="0.3">
      <c r="A8" s="41" t="s">
        <v>73</v>
      </c>
      <c r="B8" s="100">
        <v>3</v>
      </c>
      <c r="C8" s="90">
        <f>+Hoja3!Q5</f>
        <v>-20.609866220803806</v>
      </c>
      <c r="D8" s="91">
        <f>+Hoja3!R5</f>
        <v>-27.494028868615924</v>
      </c>
      <c r="E8" s="91">
        <f>+Hoja3!S5</f>
        <v>-35.673896757494333</v>
      </c>
      <c r="F8" s="91">
        <f>+Hoja3!T5</f>
        <v>-43.433441314915292</v>
      </c>
      <c r="G8" s="91">
        <f>+Hoja3!U5</f>
        <v>-48.019916131342484</v>
      </c>
      <c r="H8" s="91">
        <f>+Hoja3!V5</f>
        <v>-49.451753000491593</v>
      </c>
      <c r="I8" s="91">
        <f>+Hoja3!W5</f>
        <v>-47.919503916247933</v>
      </c>
      <c r="J8" s="91">
        <f>+Hoja3!X5</f>
        <v>-43.011387030472193</v>
      </c>
      <c r="K8" s="91">
        <f>+Hoja3!Y5</f>
        <v>-35.107656039071969</v>
      </c>
      <c r="L8" s="91">
        <f>+Hoja3!Z5</f>
        <v>-26.698461338585357</v>
      </c>
      <c r="M8" s="91">
        <f>+Hoja3!AA5</f>
        <v>-20.140696615766178</v>
      </c>
      <c r="N8" s="92">
        <f>+Hoja3!AB5</f>
        <v>-17.969821280915284</v>
      </c>
      <c r="O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8.75" customHeight="1" x14ac:dyDescent="0.25">
      <c r="B9" s="99">
        <v>4</v>
      </c>
      <c r="C9" s="93">
        <f>+Hoja3!Q6</f>
        <v>-11.0606409288342</v>
      </c>
      <c r="D9" s="94">
        <f>+Hoja3!R6</f>
        <v>-17.118642796620886</v>
      </c>
      <c r="E9" s="94">
        <f>+Hoja3!S6</f>
        <v>-24.372049242990506</v>
      </c>
      <c r="F9" s="94">
        <f>+Hoja3!T6</f>
        <v>-31.381303645840628</v>
      </c>
      <c r="G9" s="94">
        <f>+Hoja3!U6</f>
        <v>-35.699763898132851</v>
      </c>
      <c r="H9" s="94">
        <f>+Hoja3!V6</f>
        <v>-37.11431982375489</v>
      </c>
      <c r="I9" s="94">
        <f>+Hoja3!W6</f>
        <v>-35.602245188771953</v>
      </c>
      <c r="J9" s="94">
        <f>+Hoja3!X6</f>
        <v>-30.993534962738444</v>
      </c>
      <c r="K9" s="94">
        <f>+Hoja3!Y6</f>
        <v>-23.867079959596808</v>
      </c>
      <c r="L9" s="94">
        <f>+Hoja3!Z6</f>
        <v>-16.416776696911235</v>
      </c>
      <c r="M9" s="94">
        <f>+Hoja3!AA6</f>
        <v>-10.648990064223545</v>
      </c>
      <c r="N9" s="95">
        <f>+Hoja3!AB6</f>
        <v>-8.7462882836232048</v>
      </c>
      <c r="O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8.75" customHeight="1" x14ac:dyDescent="0.3">
      <c r="A10" s="41"/>
      <c r="B10" s="100">
        <v>5</v>
      </c>
      <c r="C10" s="90">
        <f>+Hoja3!Q7</f>
        <v>-0.30615424924813389</v>
      </c>
      <c r="D10" s="91">
        <f>+Hoja3!R7</f>
        <v>-5.7115686615273198</v>
      </c>
      <c r="E10" s="91">
        <f>+Hoja3!S7</f>
        <v>-12.362484633675445</v>
      </c>
      <c r="F10" s="91">
        <f>+Hoja3!T7</f>
        <v>-19.057156016122246</v>
      </c>
      <c r="G10" s="91">
        <f>+Hoja3!U7</f>
        <v>-23.41579122755213</v>
      </c>
      <c r="H10" s="91">
        <f>+Hoja3!V7</f>
        <v>-24.911361447044175</v>
      </c>
      <c r="I10" s="91">
        <f>+Hoja3!W7</f>
        <v>-23.314230808760428</v>
      </c>
      <c r="J10" s="91">
        <f>+Hoja3!X7</f>
        <v>-18.676840799816357</v>
      </c>
      <c r="K10" s="91">
        <f>+Hoja3!Y7</f>
        <v>-11.891949349211842</v>
      </c>
      <c r="L10" s="91">
        <f>+Hoja3!Z7</f>
        <v>-5.0789243915679929</v>
      </c>
      <c r="M10" s="91">
        <f>+Hoja3!AA7</f>
        <v>5.6757411077413951E-2</v>
      </c>
      <c r="N10" s="92">
        <f>+Hoja3!AB7</f>
        <v>1.7270574941013137</v>
      </c>
      <c r="O10" s="39"/>
      <c r="P10" s="41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8.75" customHeight="1" x14ac:dyDescent="0.25">
      <c r="B11" s="99">
        <v>6</v>
      </c>
      <c r="C11" s="93">
        <f>+Hoja3!Q8</f>
        <v>11.233072886509003</v>
      </c>
      <c r="D11" s="94">
        <f>+Hoja3!R8</f>
        <v>6.2898583576933964</v>
      </c>
      <c r="E11" s="94">
        <f>+Hoja3!S8</f>
        <v>-5.7869590994135973E-2</v>
      </c>
      <c r="F11" s="94">
        <f>+Hoja3!T8</f>
        <v>-6.7817456888286518</v>
      </c>
      <c r="G11" s="94">
        <f>+Hoja3!U8</f>
        <v>-11.399638753570114</v>
      </c>
      <c r="H11" s="94">
        <f>+Hoja3!V8</f>
        <v>-13.044041371874165</v>
      </c>
      <c r="I11" s="94">
        <f>+Hoja3!W8</f>
        <v>-11.289236273368607</v>
      </c>
      <c r="J11" s="94">
        <f>+Hoja3!X8</f>
        <v>-6.3890601834204386</v>
      </c>
      <c r="K11" s="94">
        <f>+Hoja3!Y8</f>
        <v>0.40125702216555936</v>
      </c>
      <c r="L11" s="94">
        <f>+Hoja3!Z8</f>
        <v>6.8783136464122308</v>
      </c>
      <c r="M11" s="94">
        <f>+Hoja3!AA8</f>
        <v>11.557988555943009</v>
      </c>
      <c r="N11" s="95">
        <f>+Hoja3!AB8</f>
        <v>13.041716246784382</v>
      </c>
      <c r="O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8.75" customHeight="1" x14ac:dyDescent="0.25">
      <c r="B12" s="100">
        <v>7</v>
      </c>
      <c r="C12" s="90">
        <f>+Hoja3!Q9</f>
        <v>23.262511896258435</v>
      </c>
      <c r="D12" s="91">
        <f>+Hoja3!R9</f>
        <v>18.580541046712163</v>
      </c>
      <c r="E12" s="91">
        <f>+Hoja3!S9</f>
        <v>12.244024840533562</v>
      </c>
      <c r="F12" s="91">
        <f>+Hoja3!T9</f>
        <v>5.1829368195235874</v>
      </c>
      <c r="G12" s="91">
        <f>+Hoja3!U9</f>
        <v>0.12023512422133677</v>
      </c>
      <c r="H12" s="91">
        <f>+Hoja3!V9</f>
        <v>-1.7296923170822629</v>
      </c>
      <c r="I12" s="91">
        <f>+Hoja3!W9</f>
        <v>0.24349454923010383</v>
      </c>
      <c r="J12" s="91">
        <f>+Hoja3!X9</f>
        <v>5.6051139913309012</v>
      </c>
      <c r="K12" s="91">
        <f>+Hoja3!Y9</f>
        <v>12.713325990671347</v>
      </c>
      <c r="L12" s="91">
        <f>+Hoja3!Z9</f>
        <v>19.150464424636123</v>
      </c>
      <c r="M12" s="91">
        <f>+Hoja3!AA9</f>
        <v>23.561213498146429</v>
      </c>
      <c r="N12" s="92">
        <f>+Hoja3!AB9</f>
        <v>24.909270242308597</v>
      </c>
      <c r="O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8.75" customHeight="1" x14ac:dyDescent="0.25">
      <c r="B13" s="99">
        <v>8</v>
      </c>
      <c r="C13" s="93">
        <f>+Hoja3!Q10</f>
        <v>35.552517972331827</v>
      </c>
      <c r="D13" s="94">
        <f>+Hoja3!R10</f>
        <v>30.895112211395208</v>
      </c>
      <c r="E13" s="94">
        <f>+Hoja3!S10</f>
        <v>24.24505059268872</v>
      </c>
      <c r="F13" s="94">
        <f>+Hoja3!T10</f>
        <v>16.532302526683353</v>
      </c>
      <c r="G13" s="94">
        <f>+Hoja3!U10</f>
        <v>10.849830516907627</v>
      </c>
      <c r="H13" s="94">
        <f>+Hoja3!V10</f>
        <v>8.743276273371162</v>
      </c>
      <c r="I13" s="94">
        <f>+Hoja3!W10</f>
        <v>10.989610430966751</v>
      </c>
      <c r="J13" s="94">
        <f>+Hoja3!X10</f>
        <v>17.000675759190887</v>
      </c>
      <c r="K13" s="94">
        <f>+Hoja3!Y10</f>
        <v>24.747658312128596</v>
      </c>
      <c r="L13" s="94">
        <f>+Hoja3!Z10</f>
        <v>31.476209665105209</v>
      </c>
      <c r="M13" s="94">
        <f>+Hoja3!AA10</f>
        <v>35.839093851252528</v>
      </c>
      <c r="N13" s="95">
        <f>+Hoja3!AB10</f>
        <v>37.112371994329735</v>
      </c>
      <c r="O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8.75" customHeight="1" x14ac:dyDescent="0.25">
      <c r="B14" s="100">
        <v>9</v>
      </c>
      <c r="C14" s="90">
        <f>+Hoja3!Q11</f>
        <v>47.868226764008675</v>
      </c>
      <c r="D14" s="91">
        <f>+Hoja3!R11</f>
        <v>42.904071037870231</v>
      </c>
      <c r="E14" s="91">
        <f>+Hoja3!S11</f>
        <v>35.531548926010004</v>
      </c>
      <c r="F14" s="91">
        <f>+Hoja3!T11</f>
        <v>26.829449104640013</v>
      </c>
      <c r="G14" s="91">
        <f>+Hoja3!U11</f>
        <v>20.36962181854895</v>
      </c>
      <c r="H14" s="91">
        <f>+Hoja3!V11</f>
        <v>17.966381668199862</v>
      </c>
      <c r="I14" s="91">
        <f>+Hoja3!W11</f>
        <v>20.52892335854062</v>
      </c>
      <c r="J14" s="91">
        <f>+Hoja3!X11</f>
        <v>27.36035272163906</v>
      </c>
      <c r="K14" s="91">
        <f>+Hoja3!Y11</f>
        <v>36.094654243075333</v>
      </c>
      <c r="L14" s="91">
        <f>+Hoja3!Z11</f>
        <v>43.536549128062589</v>
      </c>
      <c r="M14" s="91">
        <f>+Hoja3!AA11</f>
        <v>48.163037050842696</v>
      </c>
      <c r="N14" s="92">
        <f>+Hoja3!AB11</f>
        <v>49.449817265629413</v>
      </c>
      <c r="O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8.75" customHeight="1" x14ac:dyDescent="0.25">
      <c r="B15" s="99">
        <v>10</v>
      </c>
      <c r="C15" s="93">
        <f>+Hoja3!Q12</f>
        <v>59.825113628140805</v>
      </c>
      <c r="D15" s="94">
        <f>+Hoja3!R12</f>
        <v>54.013011497444708</v>
      </c>
      <c r="E15" s="94">
        <f>+Hoja3!S12</f>
        <v>45.396967452122581</v>
      </c>
      <c r="F15" s="94">
        <f>+Hoja3!T12</f>
        <v>35.402121112787086</v>
      </c>
      <c r="G15" s="94">
        <f>+Hoja3!U12</f>
        <v>28.081317457811377</v>
      </c>
      <c r="H15" s="94">
        <f>+Hoja3!V12</f>
        <v>25.372934935914515</v>
      </c>
      <c r="I15" s="94">
        <f>+Hoja3!W12</f>
        <v>28.261094801243779</v>
      </c>
      <c r="J15" s="94">
        <f>+Hoja3!X12</f>
        <v>36.007007901681114</v>
      </c>
      <c r="K15" s="94">
        <f>+Hoja3!Y12</f>
        <v>46.050265958844342</v>
      </c>
      <c r="L15" s="94">
        <f>+Hoja3!Z12</f>
        <v>54.756754631537589</v>
      </c>
      <c r="M15" s="94">
        <f>+Hoja3!AA12</f>
        <v>60.164951611928892</v>
      </c>
      <c r="N15" s="95">
        <f>+Hoja3!AB12</f>
        <v>61.629129115607554</v>
      </c>
      <c r="O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8.75" customHeight="1" x14ac:dyDescent="0.25">
      <c r="B16" s="100">
        <v>11</v>
      </c>
      <c r="C16" s="90">
        <f>+Hoja3!Q13</f>
        <v>70.347191680062934</v>
      </c>
      <c r="D16" s="91">
        <f>+Hoja3!R13</f>
        <v>62.854648945599074</v>
      </c>
      <c r="E16" s="91">
        <f>+Hoja3!S13</f>
        <v>52.58324014640867</v>
      </c>
      <c r="F16" s="91">
        <f>+Hoja3!T13</f>
        <v>41.281560511220903</v>
      </c>
      <c r="G16" s="91">
        <f>+Hoja3!U13</f>
        <v>33.217906546541727</v>
      </c>
      <c r="H16" s="91">
        <f>+Hoja3!V13</f>
        <v>30.263309080439484</v>
      </c>
      <c r="I16" s="91">
        <f>+Hoja3!W13</f>
        <v>33.414490752892256</v>
      </c>
      <c r="J16" s="91">
        <f>+Hoja3!X13</f>
        <v>41.954191523151593</v>
      </c>
      <c r="K16" s="91">
        <f>+Hoja3!Y13</f>
        <v>53.339826331584341</v>
      </c>
      <c r="L16" s="91">
        <f>+Hoja3!Z13</f>
        <v>63.780250944902221</v>
      </c>
      <c r="M16" s="91">
        <f>+Hoja3!AA13</f>
        <v>70.80670506066717</v>
      </c>
      <c r="N16" s="92">
        <f>+Hoja3!AB13</f>
        <v>72.815630502266131</v>
      </c>
      <c r="O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2:25" ht="18.75" customHeight="1" x14ac:dyDescent="0.25">
      <c r="B17" s="99">
        <v>12</v>
      </c>
      <c r="C17" s="93">
        <f>+Hoja3!Q14</f>
        <v>75.488489928992507</v>
      </c>
      <c r="D17" s="94">
        <f>+Hoja3!R14</f>
        <v>66.545685092402849</v>
      </c>
      <c r="E17" s="94">
        <f>+Hoja3!S14</f>
        <v>55.314712517101199</v>
      </c>
      <c r="F17" s="94">
        <f>+Hoja3!T14</f>
        <v>43.408819353387521</v>
      </c>
      <c r="G17" s="94">
        <f>+Hoja3!U14</f>
        <v>35.038186005408733</v>
      </c>
      <c r="H17" s="94">
        <f>+Hoja3!V14</f>
        <v>31.986183891413052</v>
      </c>
      <c r="I17" s="94">
        <f>+Hoja3!W14</f>
        <v>35.241490942804532</v>
      </c>
      <c r="J17" s="94">
        <f>+Hoja3!X14</f>
        <v>44.110560887546875</v>
      </c>
      <c r="K17" s="94">
        <f>+Hoja3!Y14</f>
        <v>56.123609755849976</v>
      </c>
      <c r="L17" s="94">
        <f>+Hoja3!Z14</f>
        <v>67.597273700115537</v>
      </c>
      <c r="M17" s="94">
        <f>+Hoja3!AA14</f>
        <v>76.087077674052196</v>
      </c>
      <c r="N17" s="95">
        <f>+Hoja3!AB14</f>
        <v>78.842800177980635</v>
      </c>
      <c r="O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2:25" ht="18.75" customHeight="1" x14ac:dyDescent="0.25">
      <c r="B18" s="100">
        <v>13</v>
      </c>
      <c r="C18" s="90">
        <f>+Hoja3!Q15</f>
        <v>70.347191680062934</v>
      </c>
      <c r="D18" s="91">
        <f>+Hoja3!R15</f>
        <v>62.854648945599074</v>
      </c>
      <c r="E18" s="91">
        <f>+Hoja3!S15</f>
        <v>52.58324014640867</v>
      </c>
      <c r="F18" s="91">
        <f>+Hoja3!T15</f>
        <v>41.281560511220903</v>
      </c>
      <c r="G18" s="91">
        <f>+Hoja3!U15</f>
        <v>33.217906546541727</v>
      </c>
      <c r="H18" s="91">
        <f>+Hoja3!V15</f>
        <v>30.263309080439484</v>
      </c>
      <c r="I18" s="91">
        <f>+Hoja3!W15</f>
        <v>33.414490752892256</v>
      </c>
      <c r="J18" s="91">
        <f>+Hoja3!X15</f>
        <v>41.954191523151593</v>
      </c>
      <c r="K18" s="91">
        <f>+Hoja3!Y15</f>
        <v>53.339826331584341</v>
      </c>
      <c r="L18" s="91">
        <f>+Hoja3!Z15</f>
        <v>63.780250944902221</v>
      </c>
      <c r="M18" s="91">
        <f>+Hoja3!AA15</f>
        <v>70.80670506066717</v>
      </c>
      <c r="N18" s="92">
        <f>+Hoja3!AB15</f>
        <v>72.815630502266131</v>
      </c>
      <c r="O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2:25" ht="18.75" customHeight="1" x14ac:dyDescent="0.25">
      <c r="B19" s="99">
        <v>14</v>
      </c>
      <c r="C19" s="93">
        <f>+Hoja3!Q16</f>
        <v>59.825113628140805</v>
      </c>
      <c r="D19" s="94">
        <f>+Hoja3!R16</f>
        <v>54.013011497444708</v>
      </c>
      <c r="E19" s="94">
        <f>+Hoja3!S16</f>
        <v>45.396967452122581</v>
      </c>
      <c r="F19" s="94">
        <f>+Hoja3!T16</f>
        <v>35.402121112787086</v>
      </c>
      <c r="G19" s="94">
        <f>+Hoja3!U16</f>
        <v>28.081317457811377</v>
      </c>
      <c r="H19" s="94">
        <f>+Hoja3!V16</f>
        <v>25.372934935914515</v>
      </c>
      <c r="I19" s="94">
        <f>+Hoja3!W16</f>
        <v>28.261094801243779</v>
      </c>
      <c r="J19" s="94">
        <f>+Hoja3!X16</f>
        <v>36.007007901681114</v>
      </c>
      <c r="K19" s="94">
        <f>+Hoja3!Y16</f>
        <v>46.050265958844342</v>
      </c>
      <c r="L19" s="94">
        <f>+Hoja3!Z16</f>
        <v>54.756754631537589</v>
      </c>
      <c r="M19" s="94">
        <f>+Hoja3!AA16</f>
        <v>60.164951611928892</v>
      </c>
      <c r="N19" s="95">
        <f>+Hoja3!AB16</f>
        <v>61.629129115607554</v>
      </c>
      <c r="O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2:25" ht="18.75" customHeight="1" x14ac:dyDescent="0.25">
      <c r="B20" s="100">
        <v>15</v>
      </c>
      <c r="C20" s="90">
        <f>+Hoja3!Q17</f>
        <v>47.868226764008675</v>
      </c>
      <c r="D20" s="91">
        <f>+Hoja3!R17</f>
        <v>42.904071037870231</v>
      </c>
      <c r="E20" s="91">
        <f>+Hoja3!S17</f>
        <v>35.531548926010004</v>
      </c>
      <c r="F20" s="91">
        <f>+Hoja3!T17</f>
        <v>26.829449104640013</v>
      </c>
      <c r="G20" s="91">
        <f>+Hoja3!U17</f>
        <v>20.36962181854895</v>
      </c>
      <c r="H20" s="91">
        <f>+Hoja3!V17</f>
        <v>17.966381668199862</v>
      </c>
      <c r="I20" s="91">
        <f>+Hoja3!W17</f>
        <v>20.52892335854062</v>
      </c>
      <c r="J20" s="91">
        <f>+Hoja3!X17</f>
        <v>27.36035272163906</v>
      </c>
      <c r="K20" s="91">
        <f>+Hoja3!Y17</f>
        <v>36.094654243075333</v>
      </c>
      <c r="L20" s="91">
        <f>+Hoja3!Z17</f>
        <v>43.536549128062589</v>
      </c>
      <c r="M20" s="91">
        <f>+Hoja3!AA17</f>
        <v>48.163037050842696</v>
      </c>
      <c r="N20" s="92">
        <f>+Hoja3!AB17</f>
        <v>49.449817265629413</v>
      </c>
      <c r="O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2:25" ht="18.75" customHeight="1" x14ac:dyDescent="0.25">
      <c r="B21" s="99">
        <v>16</v>
      </c>
      <c r="C21" s="93">
        <f>+Hoja3!Q18</f>
        <v>35.552517972331827</v>
      </c>
      <c r="D21" s="94">
        <f>+Hoja3!R18</f>
        <v>30.895112211395208</v>
      </c>
      <c r="E21" s="94">
        <f>+Hoja3!S18</f>
        <v>24.24505059268872</v>
      </c>
      <c r="F21" s="94">
        <f>+Hoja3!T18</f>
        <v>16.532302526683353</v>
      </c>
      <c r="G21" s="94">
        <f>+Hoja3!U18</f>
        <v>10.849830516907627</v>
      </c>
      <c r="H21" s="94">
        <f>+Hoja3!V18</f>
        <v>8.743276273371162</v>
      </c>
      <c r="I21" s="94">
        <f>+Hoja3!W18</f>
        <v>10.989610430966751</v>
      </c>
      <c r="J21" s="94">
        <f>+Hoja3!X18</f>
        <v>17.000675759190887</v>
      </c>
      <c r="K21" s="94">
        <f>+Hoja3!Y18</f>
        <v>24.747658312128596</v>
      </c>
      <c r="L21" s="94">
        <f>+Hoja3!Z18</f>
        <v>31.476209665105209</v>
      </c>
      <c r="M21" s="94">
        <f>+Hoja3!AA18</f>
        <v>35.839093851252528</v>
      </c>
      <c r="N21" s="95">
        <f>+Hoja3!AB18</f>
        <v>37.112371994329735</v>
      </c>
      <c r="O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2:25" ht="18.75" customHeight="1" x14ac:dyDescent="0.25">
      <c r="B22" s="100">
        <v>17</v>
      </c>
      <c r="C22" s="90">
        <f>+Hoja3!Q19</f>
        <v>23.262511896258435</v>
      </c>
      <c r="D22" s="91">
        <f>+Hoja3!R19</f>
        <v>18.580541046712163</v>
      </c>
      <c r="E22" s="91">
        <f>+Hoja3!S19</f>
        <v>12.244024840533562</v>
      </c>
      <c r="F22" s="91">
        <f>+Hoja3!T19</f>
        <v>5.1829368195235874</v>
      </c>
      <c r="G22" s="91">
        <f>+Hoja3!U19</f>
        <v>0.12023512422133677</v>
      </c>
      <c r="H22" s="91">
        <f>+Hoja3!V19</f>
        <v>-1.7296923170822629</v>
      </c>
      <c r="I22" s="91">
        <f>+Hoja3!W19</f>
        <v>0.24349454923010383</v>
      </c>
      <c r="J22" s="91">
        <f>+Hoja3!X19</f>
        <v>5.6051139913309012</v>
      </c>
      <c r="K22" s="91">
        <f>+Hoja3!Y19</f>
        <v>12.713325990671347</v>
      </c>
      <c r="L22" s="91">
        <f>+Hoja3!Z19</f>
        <v>19.150464424636123</v>
      </c>
      <c r="M22" s="91">
        <f>+Hoja3!AA19</f>
        <v>23.561213498146429</v>
      </c>
      <c r="N22" s="92">
        <f>+Hoja3!AB19</f>
        <v>24.909270242308597</v>
      </c>
      <c r="O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2:25" ht="18.75" customHeight="1" x14ac:dyDescent="0.25">
      <c r="B23" s="99">
        <v>18</v>
      </c>
      <c r="C23" s="93">
        <f>+Hoja3!Q20</f>
        <v>11.233072886509003</v>
      </c>
      <c r="D23" s="94">
        <f>+Hoja3!R20</f>
        <v>6.2898583576933964</v>
      </c>
      <c r="E23" s="94">
        <f>+Hoja3!S20</f>
        <v>-5.7869590994135973E-2</v>
      </c>
      <c r="F23" s="94">
        <f>+Hoja3!T20</f>
        <v>-6.7817456888286518</v>
      </c>
      <c r="G23" s="94">
        <f>+Hoja3!U20</f>
        <v>-11.399638753570114</v>
      </c>
      <c r="H23" s="94">
        <f>+Hoja3!V20</f>
        <v>-13.044041371874165</v>
      </c>
      <c r="I23" s="94">
        <f>+Hoja3!W20</f>
        <v>-11.289236273368607</v>
      </c>
      <c r="J23" s="94">
        <f>+Hoja3!X20</f>
        <v>-6.3890601834204386</v>
      </c>
      <c r="K23" s="94">
        <f>+Hoja3!Y20</f>
        <v>0.40125702216555936</v>
      </c>
      <c r="L23" s="94">
        <f>+Hoja3!Z20</f>
        <v>6.8783136464122308</v>
      </c>
      <c r="M23" s="94">
        <f>+Hoja3!AA20</f>
        <v>11.557988555943009</v>
      </c>
      <c r="N23" s="95">
        <f>+Hoja3!AB20</f>
        <v>13.041716246784382</v>
      </c>
      <c r="O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2:25" ht="18.75" customHeight="1" x14ac:dyDescent="0.25">
      <c r="B24" s="100">
        <v>19</v>
      </c>
      <c r="C24" s="90">
        <f>+Hoja3!Q21</f>
        <v>-0.30615424924813389</v>
      </c>
      <c r="D24" s="91">
        <f>+Hoja3!R21</f>
        <v>-5.7115686615273198</v>
      </c>
      <c r="E24" s="91">
        <f>+Hoja3!S21</f>
        <v>-12.362484633675445</v>
      </c>
      <c r="F24" s="91">
        <f>+Hoja3!T21</f>
        <v>-19.057156016122246</v>
      </c>
      <c r="G24" s="91">
        <f>+Hoja3!U21</f>
        <v>-23.41579122755213</v>
      </c>
      <c r="H24" s="91">
        <f>+Hoja3!V21</f>
        <v>-24.911361447044175</v>
      </c>
      <c r="I24" s="91">
        <f>+Hoja3!W21</f>
        <v>-23.314230808760428</v>
      </c>
      <c r="J24" s="91">
        <f>+Hoja3!X21</f>
        <v>-18.676840799816357</v>
      </c>
      <c r="K24" s="91">
        <f>+Hoja3!Y21</f>
        <v>-11.891949349211842</v>
      </c>
      <c r="L24" s="91">
        <f>+Hoja3!Z21</f>
        <v>-5.0789243915679929</v>
      </c>
      <c r="M24" s="91">
        <f>+Hoja3!AA21</f>
        <v>5.6757411077413951E-2</v>
      </c>
      <c r="N24" s="92">
        <f>+Hoja3!AB21</f>
        <v>1.7270574941013137</v>
      </c>
      <c r="O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2:25" ht="18.75" customHeight="1" x14ac:dyDescent="0.25">
      <c r="B25" s="99">
        <v>20</v>
      </c>
      <c r="C25" s="93">
        <f>+Hoja3!Q22</f>
        <v>-11.0606409288342</v>
      </c>
      <c r="D25" s="94">
        <f>+Hoja3!R22</f>
        <v>-17.118642796620886</v>
      </c>
      <c r="E25" s="94">
        <f>+Hoja3!S22</f>
        <v>-24.372049242990506</v>
      </c>
      <c r="F25" s="94">
        <f>+Hoja3!T22</f>
        <v>-31.381303645840628</v>
      </c>
      <c r="G25" s="94">
        <f>+Hoja3!U22</f>
        <v>-35.699763898132851</v>
      </c>
      <c r="H25" s="94">
        <f>+Hoja3!V22</f>
        <v>-37.11431982375489</v>
      </c>
      <c r="I25" s="94">
        <f>+Hoja3!W22</f>
        <v>-35.602245188771953</v>
      </c>
      <c r="J25" s="94">
        <f>+Hoja3!X22</f>
        <v>-30.993534962738444</v>
      </c>
      <c r="K25" s="94">
        <f>+Hoja3!Y22</f>
        <v>-23.867079959596808</v>
      </c>
      <c r="L25" s="94">
        <f>+Hoja3!Z22</f>
        <v>-16.416776696911235</v>
      </c>
      <c r="M25" s="94">
        <f>+Hoja3!AA22</f>
        <v>-10.648990064223545</v>
      </c>
      <c r="N25" s="95">
        <f>+Hoja3!AB22</f>
        <v>-8.7462882836232048</v>
      </c>
      <c r="O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2:25" ht="18.75" customHeight="1" x14ac:dyDescent="0.25">
      <c r="B26" s="100">
        <v>21</v>
      </c>
      <c r="C26" s="90">
        <f>+Hoja3!Q23</f>
        <v>-20.609866220803806</v>
      </c>
      <c r="D26" s="91">
        <f>+Hoja3!R23</f>
        <v>-27.494028868615924</v>
      </c>
      <c r="E26" s="91">
        <f>+Hoja3!S23</f>
        <v>-35.673896757494333</v>
      </c>
      <c r="F26" s="91">
        <f>+Hoja3!T23</f>
        <v>-43.433441314915292</v>
      </c>
      <c r="G26" s="91">
        <f>+Hoja3!U23</f>
        <v>-48.019916131342484</v>
      </c>
      <c r="H26" s="91">
        <f>+Hoja3!V23</f>
        <v>-49.451753000491593</v>
      </c>
      <c r="I26" s="91">
        <f>+Hoja3!W23</f>
        <v>-47.919503916247933</v>
      </c>
      <c r="J26" s="91">
        <f>+Hoja3!X23</f>
        <v>-43.011387030472193</v>
      </c>
      <c r="K26" s="91">
        <f>+Hoja3!Y23</f>
        <v>-35.107656039071969</v>
      </c>
      <c r="L26" s="91">
        <f>+Hoja3!Z23</f>
        <v>-26.698461338585357</v>
      </c>
      <c r="M26" s="91">
        <f>+Hoja3!AA23</f>
        <v>-20.140696615766178</v>
      </c>
      <c r="N26" s="92">
        <f>+Hoja3!AB23</f>
        <v>-17.969821280915284</v>
      </c>
      <c r="O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2:25" ht="18.75" customHeight="1" x14ac:dyDescent="0.25">
      <c r="B27" s="99">
        <v>22</v>
      </c>
      <c r="C27" s="93">
        <f>+Hoja3!Q24</f>
        <v>-28.352454314994851</v>
      </c>
      <c r="D27" s="94">
        <f>+Hoja3!R24</f>
        <v>-36.159400342770155</v>
      </c>
      <c r="E27" s="94">
        <f>+Hoja3!S24</f>
        <v>-45.562034591790237</v>
      </c>
      <c r="F27" s="94">
        <f>+Hoja3!T24</f>
        <v>-54.635500241010888</v>
      </c>
      <c r="G27" s="94">
        <f>+Hoja3!U24</f>
        <v>-60.000130094851315</v>
      </c>
      <c r="H27" s="94">
        <f>+Hoja3!V24</f>
        <v>-61.631301369259205</v>
      </c>
      <c r="I27" s="94">
        <f>+Hoja3!W24</f>
        <v>-59.884312460487621</v>
      </c>
      <c r="J27" s="94">
        <f>+Hoja3!X24</f>
        <v>-54.139194077930583</v>
      </c>
      <c r="K27" s="94">
        <f>+Hoja3!Y24</f>
        <v>-44.905741932262657</v>
      </c>
      <c r="L27" s="94">
        <f>+Hoja3!Z24</f>
        <v>-35.252964522909345</v>
      </c>
      <c r="M27" s="94">
        <f>+Hoja3!AA24</f>
        <v>-27.823024632425469</v>
      </c>
      <c r="N27" s="95">
        <f>+Hoja3!AB24</f>
        <v>-25.376806570123087</v>
      </c>
      <c r="O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2:25" ht="18.75" customHeight="1" thickBot="1" x14ac:dyDescent="0.3">
      <c r="B28" s="101">
        <v>23</v>
      </c>
      <c r="C28" s="96">
        <f>+Hoja3!Q25</f>
        <v>-33.514414783348705</v>
      </c>
      <c r="D28" s="97">
        <f>+Hoja3!R25</f>
        <v>-42.12383358301507</v>
      </c>
      <c r="E28" s="97">
        <f>+Hoja3!S25</f>
        <v>-52.774139417293846</v>
      </c>
      <c r="F28" s="97">
        <f>+Hoja3!T25</f>
        <v>-63.628789784150278</v>
      </c>
      <c r="G28" s="97">
        <f>+Hoja3!U25</f>
        <v>-70.583511295759152</v>
      </c>
      <c r="H28" s="97">
        <f>+Hoja3!V25</f>
        <v>-72.818642932298047</v>
      </c>
      <c r="I28" s="97">
        <f>+Hoja3!W25</f>
        <v>-70.427047743566476</v>
      </c>
      <c r="J28" s="97">
        <f>+Hoja3!X25</f>
        <v>-63.011119013022679</v>
      </c>
      <c r="K28" s="97">
        <f>+Hoja3!Y25</f>
        <v>-52.016168901830802</v>
      </c>
      <c r="L28" s="97">
        <f>+Hoja3!Z25</f>
        <v>-41.115873307179669</v>
      </c>
      <c r="M28" s="97">
        <f>+Hoja3!AA25</f>
        <v>-32.935573150724544</v>
      </c>
      <c r="N28" s="98">
        <f>+Hoja3!AB25</f>
        <v>-30.267523902355443</v>
      </c>
      <c r="O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2:25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2:25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2:25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2:25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2:25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2:25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2:25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2:25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2:25" x14ac:dyDescent="0.2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2:25" x14ac:dyDescent="0.2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2:25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2:25" x14ac:dyDescent="0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2:25" x14ac:dyDescent="0.2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2:25" x14ac:dyDescent="0.2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2:25" x14ac:dyDescent="0.2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2:25" x14ac:dyDescent="0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2:25" x14ac:dyDescent="0.2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2:25" x14ac:dyDescent="0.2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2:25" x14ac:dyDescent="0.2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2:25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2:25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x14ac:dyDescent="0.2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2:25" x14ac:dyDescent="0.2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2:25" x14ac:dyDescent="0.2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2:25" x14ac:dyDescent="0.2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Q54" s="39"/>
      <c r="R54" s="39"/>
      <c r="S54" s="39"/>
      <c r="T54" s="39"/>
      <c r="U54" s="39"/>
      <c r="V54" s="39"/>
      <c r="W54" s="39"/>
      <c r="X54" s="39"/>
      <c r="Y54" s="39"/>
    </row>
  </sheetData>
  <sheetProtection algorithmName="SHA-512" hashValue="QCFDKx+Oqoc9vId2tgcFn15it6g9wVZefWlOmfasdkXAgNAaCew+B2jMgjkHWGOppiZa7tkp0snVFECYsYTrtg==" saltValue="pSw1qAU+QEGCFT3QOkdddw==" spinCount="100000" sheet="1" formatCells="0" formatColumns="0" formatRows="0" insertColumns="0" insertRows="0" insertHyperlinks="0" deleteColumns="0" deleteRows="0"/>
  <mergeCells count="2">
    <mergeCell ref="B2:N2"/>
    <mergeCell ref="B3:N3"/>
  </mergeCells>
  <phoneticPr fontId="2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119E7-8F80-4918-86D7-3B9BC7B86D86}">
  <dimension ref="A1:AB29"/>
  <sheetViews>
    <sheetView workbookViewId="0">
      <selection activeCell="P29" sqref="P29"/>
    </sheetView>
  </sheetViews>
  <sheetFormatPr baseColWidth="10" defaultRowHeight="15" x14ac:dyDescent="0.25"/>
  <cols>
    <col min="2" max="13" width="8.5703125" customWidth="1"/>
    <col min="15" max="15" width="6.5703125" customWidth="1"/>
    <col min="16" max="16" width="6.140625" customWidth="1"/>
    <col min="17" max="17" width="7.7109375" customWidth="1"/>
    <col min="18" max="28" width="7" customWidth="1"/>
  </cols>
  <sheetData>
    <row r="1" spans="1:28" x14ac:dyDescent="0.25">
      <c r="A1" s="21" t="s">
        <v>52</v>
      </c>
      <c r="B1" s="21" t="s">
        <v>40</v>
      </c>
      <c r="C1" s="21" t="s">
        <v>41</v>
      </c>
      <c r="D1" s="21" t="s">
        <v>42</v>
      </c>
      <c r="E1" s="21" t="s">
        <v>43</v>
      </c>
      <c r="F1" s="21" t="s">
        <v>44</v>
      </c>
      <c r="G1" s="21" t="s">
        <v>45</v>
      </c>
      <c r="H1" s="21" t="s">
        <v>46</v>
      </c>
      <c r="I1" s="21" t="s">
        <v>47</v>
      </c>
      <c r="J1" s="21" t="s">
        <v>48</v>
      </c>
      <c r="K1" s="21" t="s">
        <v>49</v>
      </c>
      <c r="L1" s="21" t="s">
        <v>50</v>
      </c>
      <c r="M1" s="21" t="s">
        <v>51</v>
      </c>
      <c r="N1" s="21" t="s">
        <v>54</v>
      </c>
      <c r="Q1" s="21" t="s">
        <v>40</v>
      </c>
      <c r="R1" s="21" t="s">
        <v>41</v>
      </c>
      <c r="S1" s="21" t="s">
        <v>42</v>
      </c>
      <c r="T1" s="21" t="s">
        <v>43</v>
      </c>
      <c r="U1" s="21" t="s">
        <v>44</v>
      </c>
      <c r="V1" s="21" t="s">
        <v>45</v>
      </c>
      <c r="W1" s="21" t="s">
        <v>46</v>
      </c>
      <c r="X1" s="21" t="s">
        <v>47</v>
      </c>
      <c r="Y1" s="21" t="s">
        <v>48</v>
      </c>
      <c r="Z1" s="21" t="s">
        <v>49</v>
      </c>
      <c r="AA1" s="21" t="s">
        <v>50</v>
      </c>
      <c r="AB1" s="21" t="s">
        <v>51</v>
      </c>
    </row>
    <row r="2" spans="1:28" x14ac:dyDescent="0.25">
      <c r="A2">
        <v>0</v>
      </c>
      <c r="B2" s="81">
        <f>ASIN((SIN($B$27)*SIN(B$28))+(COS($B$27)*COS(B$28)*COS($O2)))</f>
        <v>-0.61688389100754892</v>
      </c>
      <c r="C2" s="81">
        <f t="shared" ref="C2:M17" si="0">ASIN((SIN($B$27)*SIN(C$28))+(COS($B$27)*COS(C$28)*COS($O2)))</f>
        <v>-0.77296527976931184</v>
      </c>
      <c r="D2" s="81">
        <f t="shared" si="0"/>
        <v>-0.96898272940951247</v>
      </c>
      <c r="E2" s="81">
        <f t="shared" si="0"/>
        <v>-1.1767797655070005</v>
      </c>
      <c r="F2" s="81">
        <f t="shared" si="0"/>
        <v>-1.3228748779064656</v>
      </c>
      <c r="G2" s="81">
        <f t="shared" si="0"/>
        <v>-1.3761423635735173</v>
      </c>
      <c r="H2" s="81">
        <f t="shared" si="0"/>
        <v>-1.3193265373633487</v>
      </c>
      <c r="I2" s="81">
        <f t="shared" si="0"/>
        <v>-1.164532065237923</v>
      </c>
      <c r="J2" s="81">
        <f t="shared" si="0"/>
        <v>-0.95486480928305539</v>
      </c>
      <c r="K2" s="81">
        <f t="shared" si="0"/>
        <v>-0.75461159618826268</v>
      </c>
      <c r="L2" s="81">
        <f t="shared" si="0"/>
        <v>-0.60643656399416868</v>
      </c>
      <c r="M2" s="81">
        <f t="shared" si="0"/>
        <v>-0.55834013302931529</v>
      </c>
      <c r="N2">
        <v>-180</v>
      </c>
      <c r="O2">
        <f>+RADIANS(N2)</f>
        <v>-3.1415926535897931</v>
      </c>
      <c r="Q2" s="82">
        <f>+DEGREES(B2)</f>
        <v>-35.344843404340828</v>
      </c>
      <c r="R2" s="82">
        <f t="shared" ref="R2:AB17" si="1">+DEGREES(C2)</f>
        <v>-44.287648240930487</v>
      </c>
      <c r="S2" s="82">
        <f t="shared" si="1"/>
        <v>-55.518620816232136</v>
      </c>
      <c r="T2" s="82">
        <f t="shared" si="1"/>
        <v>-67.424513979945814</v>
      </c>
      <c r="U2" s="82">
        <f t="shared" si="1"/>
        <v>-75.795147327924553</v>
      </c>
      <c r="V2" s="82">
        <f t="shared" si="1"/>
        <v>-78.847149441920223</v>
      </c>
      <c r="W2" s="82">
        <f t="shared" si="1"/>
        <v>-75.591842390528797</v>
      </c>
      <c r="X2" s="82">
        <f t="shared" si="1"/>
        <v>-66.722772445786433</v>
      </c>
      <c r="Y2" s="82">
        <f t="shared" si="1"/>
        <v>-54.709723577483345</v>
      </c>
      <c r="Z2" s="82">
        <f t="shared" si="1"/>
        <v>-43.236059633217813</v>
      </c>
      <c r="AA2" s="82">
        <f t="shared" si="1"/>
        <v>-34.746255659281125</v>
      </c>
      <c r="AB2" s="82">
        <f t="shared" si="1"/>
        <v>-31.990533155352701</v>
      </c>
    </row>
    <row r="3" spans="1:28" x14ac:dyDescent="0.25">
      <c r="A3">
        <v>1</v>
      </c>
      <c r="B3" s="81">
        <f t="shared" ref="B3:M25" si="2">ASIN((SIN($B$27)*SIN(B$28))+(COS($B$27)*COS(B$28)*COS($O3)))</f>
        <v>-0.58493688484849693</v>
      </c>
      <c r="C3" s="81">
        <f t="shared" si="0"/>
        <v>-0.73519958958577314</v>
      </c>
      <c r="D3" s="81">
        <f t="shared" si="0"/>
        <v>-0.92108249273829923</v>
      </c>
      <c r="E3" s="81">
        <f t="shared" si="0"/>
        <v>-1.1105318807927544</v>
      </c>
      <c r="F3" s="81">
        <f t="shared" si="0"/>
        <v>-1.2319146697296062</v>
      </c>
      <c r="G3" s="81">
        <f t="shared" si="0"/>
        <v>-1.2709250760026993</v>
      </c>
      <c r="H3" s="81">
        <f t="shared" si="0"/>
        <v>-1.229183865584478</v>
      </c>
      <c r="I3" s="81">
        <f t="shared" si="0"/>
        <v>-1.0997514921432454</v>
      </c>
      <c r="J3" s="81">
        <f t="shared" si="0"/>
        <v>-0.90785341161043054</v>
      </c>
      <c r="K3" s="81">
        <f t="shared" si="0"/>
        <v>-0.71760736404313508</v>
      </c>
      <c r="L3" s="81">
        <f t="shared" si="0"/>
        <v>-0.57483419251158596</v>
      </c>
      <c r="M3" s="81">
        <f t="shared" si="0"/>
        <v>-0.52826794852218517</v>
      </c>
      <c r="N3">
        <v>-165</v>
      </c>
      <c r="O3">
        <f t="shared" ref="O3:O25" si="3">+RADIANS(N3)</f>
        <v>-2.8797932657906435</v>
      </c>
      <c r="Q3" s="82">
        <f t="shared" ref="Q3:Q25" si="4">+DEGREES(B3)</f>
        <v>-33.514414783348705</v>
      </c>
      <c r="R3" s="82">
        <f t="shared" si="1"/>
        <v>-42.12383358301507</v>
      </c>
      <c r="S3" s="82">
        <f t="shared" si="1"/>
        <v>-52.774139417293846</v>
      </c>
      <c r="T3" s="82">
        <f t="shared" si="1"/>
        <v>-63.628789784150278</v>
      </c>
      <c r="U3" s="82">
        <f t="shared" si="1"/>
        <v>-70.583511295759152</v>
      </c>
      <c r="V3" s="82">
        <f t="shared" si="1"/>
        <v>-72.818642932298047</v>
      </c>
      <c r="W3" s="82">
        <f t="shared" si="1"/>
        <v>-70.427047743566476</v>
      </c>
      <c r="X3" s="82">
        <f t="shared" si="1"/>
        <v>-63.011119013022679</v>
      </c>
      <c r="Y3" s="82">
        <f t="shared" si="1"/>
        <v>-52.016168901830802</v>
      </c>
      <c r="Z3" s="82">
        <f t="shared" si="1"/>
        <v>-41.115873307179669</v>
      </c>
      <c r="AA3" s="82">
        <f t="shared" si="1"/>
        <v>-32.935573150724544</v>
      </c>
      <c r="AB3" s="82">
        <f t="shared" si="1"/>
        <v>-30.267523902355443</v>
      </c>
    </row>
    <row r="4" spans="1:28" x14ac:dyDescent="0.25">
      <c r="A4">
        <v>2</v>
      </c>
      <c r="B4" s="81">
        <f t="shared" si="2"/>
        <v>-0.49484367881793362</v>
      </c>
      <c r="C4" s="81">
        <f t="shared" si="0"/>
        <v>-0.63110059152810538</v>
      </c>
      <c r="D4" s="81">
        <f t="shared" si="0"/>
        <v>-0.7952075175342902</v>
      </c>
      <c r="E4" s="81">
        <f t="shared" si="0"/>
        <v>-0.95356936767979539</v>
      </c>
      <c r="F4" s="81">
        <f t="shared" si="0"/>
        <v>-1.0471998217800931</v>
      </c>
      <c r="G4" s="81">
        <f t="shared" si="0"/>
        <v>-1.0756691311824627</v>
      </c>
      <c r="H4" s="81">
        <f t="shared" si="0"/>
        <v>-1.0451784227285756</v>
      </c>
      <c r="I4" s="81">
        <f t="shared" si="0"/>
        <v>-0.94490719103610421</v>
      </c>
      <c r="J4" s="81">
        <f t="shared" si="0"/>
        <v>-0.78375304976886384</v>
      </c>
      <c r="K4" s="81">
        <f t="shared" si="0"/>
        <v>-0.61528030201352002</v>
      </c>
      <c r="L4" s="81">
        <f t="shared" si="0"/>
        <v>-0.4856033876993095</v>
      </c>
      <c r="M4" s="81">
        <f t="shared" si="0"/>
        <v>-0.44290882829037714</v>
      </c>
      <c r="N4">
        <v>-150</v>
      </c>
      <c r="O4">
        <f t="shared" si="3"/>
        <v>-2.6179938779914944</v>
      </c>
      <c r="Q4" s="82">
        <f t="shared" si="4"/>
        <v>-28.352454314994851</v>
      </c>
      <c r="R4" s="82">
        <f t="shared" si="1"/>
        <v>-36.159400342770155</v>
      </c>
      <c r="S4" s="82">
        <f t="shared" si="1"/>
        <v>-45.562034591790237</v>
      </c>
      <c r="T4" s="82">
        <f t="shared" si="1"/>
        <v>-54.635500241010888</v>
      </c>
      <c r="U4" s="82">
        <f t="shared" si="1"/>
        <v>-60.000130094851315</v>
      </c>
      <c r="V4" s="82">
        <f t="shared" si="1"/>
        <v>-61.631301369259205</v>
      </c>
      <c r="W4" s="82">
        <f t="shared" si="1"/>
        <v>-59.884312460487621</v>
      </c>
      <c r="X4" s="82">
        <f t="shared" si="1"/>
        <v>-54.139194077930583</v>
      </c>
      <c r="Y4" s="82">
        <f t="shared" si="1"/>
        <v>-44.905741932262657</v>
      </c>
      <c r="Z4" s="82">
        <f t="shared" si="1"/>
        <v>-35.252964522909345</v>
      </c>
      <c r="AA4" s="82">
        <f t="shared" si="1"/>
        <v>-27.823024632425469</v>
      </c>
      <c r="AB4" s="82">
        <f t="shared" si="1"/>
        <v>-25.376806570123087</v>
      </c>
    </row>
    <row r="5" spans="1:28" x14ac:dyDescent="0.25">
      <c r="A5">
        <v>3</v>
      </c>
      <c r="B5" s="81">
        <f t="shared" si="2"/>
        <v>-0.35971002394858703</v>
      </c>
      <c r="C5" s="81">
        <f t="shared" si="0"/>
        <v>-0.47986132839571932</v>
      </c>
      <c r="D5" s="81">
        <f t="shared" si="0"/>
        <v>-0.62262695543480517</v>
      </c>
      <c r="E5" s="81">
        <f t="shared" si="0"/>
        <v>-0.7580565564170072</v>
      </c>
      <c r="F5" s="81">
        <f t="shared" si="0"/>
        <v>-0.83810564302346413</v>
      </c>
      <c r="G5" s="81">
        <f t="shared" si="0"/>
        <v>-0.86309591074156333</v>
      </c>
      <c r="H5" s="81">
        <f t="shared" si="0"/>
        <v>-0.83635311926084355</v>
      </c>
      <c r="I5" s="81">
        <f t="shared" si="0"/>
        <v>-0.75069031953132637</v>
      </c>
      <c r="J5" s="81">
        <f t="shared" si="0"/>
        <v>-0.61274419053947682</v>
      </c>
      <c r="K5" s="81">
        <f t="shared" si="0"/>
        <v>-0.46597605557472704</v>
      </c>
      <c r="L5" s="81">
        <f t="shared" si="0"/>
        <v>-0.35152146959039909</v>
      </c>
      <c r="M5" s="81">
        <f t="shared" si="0"/>
        <v>-0.31363254734691653</v>
      </c>
      <c r="N5">
        <v>-135</v>
      </c>
      <c r="O5">
        <f t="shared" si="3"/>
        <v>-2.3561944901923448</v>
      </c>
      <c r="Q5" s="82">
        <f t="shared" si="4"/>
        <v>-20.609866220803806</v>
      </c>
      <c r="R5" s="82">
        <f t="shared" si="1"/>
        <v>-27.494028868615924</v>
      </c>
      <c r="S5" s="82">
        <f t="shared" si="1"/>
        <v>-35.673896757494333</v>
      </c>
      <c r="T5" s="82">
        <f t="shared" si="1"/>
        <v>-43.433441314915292</v>
      </c>
      <c r="U5" s="82">
        <f t="shared" si="1"/>
        <v>-48.019916131342484</v>
      </c>
      <c r="V5" s="82">
        <f t="shared" si="1"/>
        <v>-49.451753000491593</v>
      </c>
      <c r="W5" s="82">
        <f t="shared" si="1"/>
        <v>-47.919503916247933</v>
      </c>
      <c r="X5" s="82">
        <f t="shared" si="1"/>
        <v>-43.011387030472193</v>
      </c>
      <c r="Y5" s="82">
        <f t="shared" si="1"/>
        <v>-35.107656039071969</v>
      </c>
      <c r="Z5" s="82">
        <f t="shared" si="1"/>
        <v>-26.698461338585357</v>
      </c>
      <c r="AA5" s="82">
        <f t="shared" si="1"/>
        <v>-20.140696615766178</v>
      </c>
      <c r="AB5" s="82">
        <f t="shared" si="1"/>
        <v>-17.969821280915284</v>
      </c>
    </row>
    <row r="6" spans="1:28" x14ac:dyDescent="0.25">
      <c r="A6">
        <v>4</v>
      </c>
      <c r="B6" s="81">
        <f t="shared" si="2"/>
        <v>-0.19304460158900061</v>
      </c>
      <c r="C6" s="81">
        <f t="shared" si="0"/>
        <v>-0.29877668027384446</v>
      </c>
      <c r="D6" s="81">
        <f t="shared" si="0"/>
        <v>-0.42537250474837585</v>
      </c>
      <c r="E6" s="81">
        <f t="shared" si="0"/>
        <v>-0.54770707218801951</v>
      </c>
      <c r="F6" s="81">
        <f t="shared" si="0"/>
        <v>-0.62307842220702381</v>
      </c>
      <c r="G6" s="81">
        <f t="shared" si="0"/>
        <v>-0.64776708056272436</v>
      </c>
      <c r="H6" s="81">
        <f t="shared" si="0"/>
        <v>-0.62137639964638069</v>
      </c>
      <c r="I6" s="81">
        <f t="shared" si="0"/>
        <v>-0.54093923193176385</v>
      </c>
      <c r="J6" s="81">
        <f t="shared" si="0"/>
        <v>-0.41655912813171947</v>
      </c>
      <c r="K6" s="81">
        <f t="shared" si="0"/>
        <v>-0.28652680592578028</v>
      </c>
      <c r="L6" s="81">
        <f t="shared" si="0"/>
        <v>-0.18585993863286326</v>
      </c>
      <c r="M6" s="81">
        <f t="shared" si="0"/>
        <v>-0.15265152787782857</v>
      </c>
      <c r="N6">
        <v>-120</v>
      </c>
      <c r="O6">
        <f t="shared" si="3"/>
        <v>-2.0943951023931953</v>
      </c>
      <c r="Q6" s="82">
        <f t="shared" si="4"/>
        <v>-11.0606409288342</v>
      </c>
      <c r="R6" s="82">
        <f t="shared" si="1"/>
        <v>-17.118642796620886</v>
      </c>
      <c r="S6" s="82">
        <f t="shared" si="1"/>
        <v>-24.372049242990506</v>
      </c>
      <c r="T6" s="82">
        <f t="shared" si="1"/>
        <v>-31.381303645840628</v>
      </c>
      <c r="U6" s="82">
        <f t="shared" si="1"/>
        <v>-35.699763898132851</v>
      </c>
      <c r="V6" s="82">
        <f t="shared" si="1"/>
        <v>-37.11431982375489</v>
      </c>
      <c r="W6" s="82">
        <f t="shared" si="1"/>
        <v>-35.602245188771953</v>
      </c>
      <c r="X6" s="82">
        <f t="shared" si="1"/>
        <v>-30.993534962738444</v>
      </c>
      <c r="Y6" s="82">
        <f t="shared" si="1"/>
        <v>-23.867079959596808</v>
      </c>
      <c r="Z6" s="82">
        <f t="shared" si="1"/>
        <v>-16.416776696911235</v>
      </c>
      <c r="AA6" s="82">
        <f t="shared" si="1"/>
        <v>-10.648990064223545</v>
      </c>
      <c r="AB6" s="82">
        <f t="shared" si="1"/>
        <v>-8.7462882836232048</v>
      </c>
    </row>
    <row r="7" spans="1:28" x14ac:dyDescent="0.25">
      <c r="A7">
        <v>5</v>
      </c>
      <c r="B7" s="81">
        <f t="shared" si="2"/>
        <v>-5.3433996683513105E-3</v>
      </c>
      <c r="C7" s="81">
        <f t="shared" si="0"/>
        <v>-9.9685678597377314E-2</v>
      </c>
      <c r="D7" s="81">
        <f t="shared" si="0"/>
        <v>-0.21576606058484157</v>
      </c>
      <c r="E7" s="81">
        <f t="shared" si="0"/>
        <v>-0.33261011854757877</v>
      </c>
      <c r="F7" s="81">
        <f t="shared" si="0"/>
        <v>-0.40868265388038943</v>
      </c>
      <c r="G7" s="81">
        <f t="shared" si="0"/>
        <v>-0.4347852784052999</v>
      </c>
      <c r="H7" s="81">
        <f t="shared" si="0"/>
        <v>-0.40691009018276991</v>
      </c>
      <c r="I7" s="81">
        <f t="shared" si="0"/>
        <v>-0.32597236582760658</v>
      </c>
      <c r="J7" s="81">
        <f t="shared" si="0"/>
        <v>-0.20755367062414359</v>
      </c>
      <c r="K7" s="81">
        <f t="shared" si="0"/>
        <v>-8.8643953092711197E-2</v>
      </c>
      <c r="L7" s="81">
        <f t="shared" si="0"/>
        <v>9.9060369820877557E-4</v>
      </c>
      <c r="M7" s="81">
        <f t="shared" si="0"/>
        <v>3.0142839643310472E-2</v>
      </c>
      <c r="N7">
        <v>-105</v>
      </c>
      <c r="O7">
        <f t="shared" si="3"/>
        <v>-1.8325957145940461</v>
      </c>
      <c r="Q7" s="82">
        <f t="shared" si="4"/>
        <v>-0.30615424924813389</v>
      </c>
      <c r="R7" s="82">
        <f t="shared" si="1"/>
        <v>-5.7115686615273198</v>
      </c>
      <c r="S7" s="82">
        <f t="shared" si="1"/>
        <v>-12.362484633675445</v>
      </c>
      <c r="T7" s="82">
        <f t="shared" si="1"/>
        <v>-19.057156016122246</v>
      </c>
      <c r="U7" s="82">
        <f t="shared" si="1"/>
        <v>-23.41579122755213</v>
      </c>
      <c r="V7" s="82">
        <f t="shared" si="1"/>
        <v>-24.911361447044175</v>
      </c>
      <c r="W7" s="82">
        <f t="shared" si="1"/>
        <v>-23.314230808760428</v>
      </c>
      <c r="X7" s="82">
        <f t="shared" si="1"/>
        <v>-18.676840799816357</v>
      </c>
      <c r="Y7" s="82">
        <f t="shared" si="1"/>
        <v>-11.891949349211842</v>
      </c>
      <c r="Z7" s="82">
        <f t="shared" si="1"/>
        <v>-5.0789243915679929</v>
      </c>
      <c r="AA7" s="82">
        <f t="shared" si="1"/>
        <v>5.6757411077413951E-2</v>
      </c>
      <c r="AB7" s="82">
        <f t="shared" si="1"/>
        <v>1.7270574941013137</v>
      </c>
    </row>
    <row r="8" spans="1:28" x14ac:dyDescent="0.25">
      <c r="A8">
        <v>6</v>
      </c>
      <c r="B8" s="81">
        <f t="shared" si="2"/>
        <v>0.19605410698608541</v>
      </c>
      <c r="C8" s="81">
        <f t="shared" si="0"/>
        <v>0.10977873782583297</v>
      </c>
      <c r="D8" s="81">
        <f t="shared" si="0"/>
        <v>-1.0100148996301313E-3</v>
      </c>
      <c r="E8" s="81">
        <f t="shared" si="0"/>
        <v>-0.1183637913029908</v>
      </c>
      <c r="F8" s="81">
        <f t="shared" si="0"/>
        <v>-0.19896122978774097</v>
      </c>
      <c r="G8" s="81">
        <f t="shared" si="0"/>
        <v>-0.22766146970556225</v>
      </c>
      <c r="H8" s="81">
        <f t="shared" si="0"/>
        <v>-0.19703434300585682</v>
      </c>
      <c r="I8" s="81">
        <f t="shared" si="0"/>
        <v>-0.11151013630875947</v>
      </c>
      <c r="J8" s="81">
        <f t="shared" si="0"/>
        <v>7.0032561835368778E-3</v>
      </c>
      <c r="K8" s="81">
        <f t="shared" si="0"/>
        <v>0.12004922011475047</v>
      </c>
      <c r="L8" s="81">
        <f t="shared" si="0"/>
        <v>0.20172495520903033</v>
      </c>
      <c r="M8" s="81">
        <f t="shared" si="0"/>
        <v>0.22762088861722479</v>
      </c>
      <c r="N8">
        <v>-90</v>
      </c>
      <c r="O8">
        <f t="shared" si="3"/>
        <v>-1.5707963267948966</v>
      </c>
      <c r="Q8" s="82">
        <f t="shared" si="4"/>
        <v>11.233072886509003</v>
      </c>
      <c r="R8" s="82">
        <f t="shared" si="1"/>
        <v>6.2898583576933964</v>
      </c>
      <c r="S8" s="82">
        <f t="shared" si="1"/>
        <v>-5.7869590994135973E-2</v>
      </c>
      <c r="T8" s="82">
        <f t="shared" si="1"/>
        <v>-6.7817456888286518</v>
      </c>
      <c r="U8" s="82">
        <f t="shared" si="1"/>
        <v>-11.399638753570114</v>
      </c>
      <c r="V8" s="82">
        <f t="shared" si="1"/>
        <v>-13.044041371874165</v>
      </c>
      <c r="W8" s="82">
        <f t="shared" si="1"/>
        <v>-11.289236273368607</v>
      </c>
      <c r="X8" s="82">
        <f t="shared" si="1"/>
        <v>-6.3890601834204386</v>
      </c>
      <c r="Y8" s="82">
        <f t="shared" si="1"/>
        <v>0.40125702216555936</v>
      </c>
      <c r="Z8" s="82">
        <f t="shared" si="1"/>
        <v>6.8783136464122308</v>
      </c>
      <c r="AA8" s="82">
        <f t="shared" si="1"/>
        <v>11.557988555943009</v>
      </c>
      <c r="AB8" s="82">
        <f t="shared" si="1"/>
        <v>13.041716246784382</v>
      </c>
    </row>
    <row r="9" spans="1:28" x14ac:dyDescent="0.25">
      <c r="A9">
        <v>7</v>
      </c>
      <c r="B9" s="81">
        <f t="shared" si="2"/>
        <v>0.40600742487405928</v>
      </c>
      <c r="C9" s="81">
        <f t="shared" si="0"/>
        <v>0.32429161806708073</v>
      </c>
      <c r="D9" s="81">
        <f t="shared" si="0"/>
        <v>0.21369854716328432</v>
      </c>
      <c r="E9" s="81">
        <f t="shared" si="0"/>
        <v>9.0459312423529725E-2</v>
      </c>
      <c r="F9" s="81">
        <f t="shared" si="0"/>
        <v>2.0984987942067098E-3</v>
      </c>
      <c r="G9" s="81">
        <f t="shared" si="0"/>
        <v>-3.0188825979535244E-2</v>
      </c>
      <c r="H9" s="81">
        <f t="shared" si="0"/>
        <v>4.2497815947247358E-3</v>
      </c>
      <c r="I9" s="81">
        <f t="shared" si="0"/>
        <v>9.7827694098325133E-2</v>
      </c>
      <c r="J9" s="81">
        <f t="shared" si="0"/>
        <v>0.22188939741658489</v>
      </c>
      <c r="K9" s="81">
        <f t="shared" si="0"/>
        <v>0.33423865749594184</v>
      </c>
      <c r="L9" s="81">
        <f t="shared" si="0"/>
        <v>0.41122075130798608</v>
      </c>
      <c r="M9" s="81">
        <f t="shared" si="0"/>
        <v>0.43474877999733075</v>
      </c>
      <c r="N9">
        <v>-75</v>
      </c>
      <c r="O9">
        <f t="shared" si="3"/>
        <v>-1.3089969389957472</v>
      </c>
      <c r="Q9" s="82">
        <f t="shared" si="4"/>
        <v>23.262511896258435</v>
      </c>
      <c r="R9" s="82">
        <f t="shared" si="1"/>
        <v>18.580541046712163</v>
      </c>
      <c r="S9" s="82">
        <f t="shared" si="1"/>
        <v>12.244024840533562</v>
      </c>
      <c r="T9" s="82">
        <f t="shared" si="1"/>
        <v>5.1829368195235874</v>
      </c>
      <c r="U9" s="82">
        <f t="shared" si="1"/>
        <v>0.12023512422133677</v>
      </c>
      <c r="V9" s="82">
        <f t="shared" si="1"/>
        <v>-1.7296923170822629</v>
      </c>
      <c r="W9" s="82">
        <f t="shared" si="1"/>
        <v>0.24349454923010383</v>
      </c>
      <c r="X9" s="82">
        <f t="shared" si="1"/>
        <v>5.6051139913309012</v>
      </c>
      <c r="Y9" s="82">
        <f t="shared" si="1"/>
        <v>12.713325990671347</v>
      </c>
      <c r="Z9" s="82">
        <f t="shared" si="1"/>
        <v>19.150464424636123</v>
      </c>
      <c r="AA9" s="82">
        <f t="shared" si="1"/>
        <v>23.561213498146429</v>
      </c>
      <c r="AB9" s="82">
        <f t="shared" si="1"/>
        <v>24.909270242308597</v>
      </c>
    </row>
    <row r="10" spans="1:28" x14ac:dyDescent="0.25">
      <c r="A10">
        <v>8</v>
      </c>
      <c r="B10" s="81">
        <f t="shared" si="2"/>
        <v>0.62050849599164859</v>
      </c>
      <c r="C10" s="81">
        <f t="shared" si="0"/>
        <v>0.53922143086195273</v>
      </c>
      <c r="D10" s="81">
        <f t="shared" si="0"/>
        <v>0.42315596015502083</v>
      </c>
      <c r="E10" s="81">
        <f t="shared" si="0"/>
        <v>0.2885431120264022</v>
      </c>
      <c r="F10" s="81">
        <f t="shared" si="0"/>
        <v>0.18936526580339638</v>
      </c>
      <c r="G10" s="81">
        <f t="shared" si="0"/>
        <v>0.15259895838182658</v>
      </c>
      <c r="H10" s="81">
        <f t="shared" si="0"/>
        <v>0.1918048855318828</v>
      </c>
      <c r="I10" s="81">
        <f t="shared" si="0"/>
        <v>0.29671776706186764</v>
      </c>
      <c r="J10" s="81">
        <f t="shared" si="0"/>
        <v>0.43192811970518652</v>
      </c>
      <c r="K10" s="81">
        <f t="shared" si="0"/>
        <v>0.54936349470414758</v>
      </c>
      <c r="L10" s="81">
        <f t="shared" si="0"/>
        <v>0.62551018863561147</v>
      </c>
      <c r="M10" s="81">
        <f t="shared" si="0"/>
        <v>0.64773308452598821</v>
      </c>
      <c r="N10">
        <v>-60</v>
      </c>
      <c r="O10">
        <f t="shared" si="3"/>
        <v>-1.0471975511965976</v>
      </c>
      <c r="Q10" s="82">
        <f t="shared" si="4"/>
        <v>35.552517972331827</v>
      </c>
      <c r="R10" s="82">
        <f t="shared" si="1"/>
        <v>30.895112211395208</v>
      </c>
      <c r="S10" s="82">
        <f t="shared" si="1"/>
        <v>24.24505059268872</v>
      </c>
      <c r="T10" s="82">
        <f t="shared" si="1"/>
        <v>16.532302526683353</v>
      </c>
      <c r="U10" s="82">
        <f t="shared" si="1"/>
        <v>10.849830516907627</v>
      </c>
      <c r="V10" s="82">
        <f t="shared" si="1"/>
        <v>8.743276273371162</v>
      </c>
      <c r="W10" s="82">
        <f t="shared" si="1"/>
        <v>10.989610430966751</v>
      </c>
      <c r="X10" s="82">
        <f t="shared" si="1"/>
        <v>17.000675759190887</v>
      </c>
      <c r="Y10" s="82">
        <f t="shared" si="1"/>
        <v>24.747658312128596</v>
      </c>
      <c r="Z10" s="82">
        <f t="shared" si="1"/>
        <v>31.476209665105209</v>
      </c>
      <c r="AA10" s="82">
        <f t="shared" si="1"/>
        <v>35.839093851252528</v>
      </c>
      <c r="AB10" s="82">
        <f t="shared" si="1"/>
        <v>37.112371994329735</v>
      </c>
    </row>
    <row r="11" spans="1:28" x14ac:dyDescent="0.25">
      <c r="A11">
        <v>9</v>
      </c>
      <c r="B11" s="81">
        <f t="shared" si="2"/>
        <v>0.83545816412322205</v>
      </c>
      <c r="C11" s="81">
        <f t="shared" si="0"/>
        <v>0.74881730212037634</v>
      </c>
      <c r="D11" s="81">
        <f t="shared" si="0"/>
        <v>0.62014251709232959</v>
      </c>
      <c r="E11" s="81">
        <f t="shared" si="0"/>
        <v>0.46826222337221285</v>
      </c>
      <c r="F11" s="81">
        <f t="shared" si="0"/>
        <v>0.35551696811975414</v>
      </c>
      <c r="G11" s="81">
        <f t="shared" si="0"/>
        <v>0.313572514780039</v>
      </c>
      <c r="H11" s="81">
        <f t="shared" si="0"/>
        <v>0.35829730449610619</v>
      </c>
      <c r="I11" s="81">
        <f t="shared" si="0"/>
        <v>0.47752823949959317</v>
      </c>
      <c r="J11" s="81">
        <f t="shared" si="0"/>
        <v>0.62997055891060627</v>
      </c>
      <c r="K11" s="81">
        <f t="shared" si="0"/>
        <v>0.75985612724095852</v>
      </c>
      <c r="L11" s="81">
        <f t="shared" si="0"/>
        <v>0.84060357429722465</v>
      </c>
      <c r="M11" s="81">
        <f t="shared" si="0"/>
        <v>0.86306212579477259</v>
      </c>
      <c r="N11">
        <v>-45</v>
      </c>
      <c r="O11">
        <f t="shared" si="3"/>
        <v>-0.78539816339744828</v>
      </c>
      <c r="Q11" s="82">
        <f t="shared" si="4"/>
        <v>47.868226764008675</v>
      </c>
      <c r="R11" s="82">
        <f t="shared" si="1"/>
        <v>42.904071037870231</v>
      </c>
      <c r="S11" s="82">
        <f t="shared" si="1"/>
        <v>35.531548926010004</v>
      </c>
      <c r="T11" s="82">
        <f t="shared" si="1"/>
        <v>26.829449104640013</v>
      </c>
      <c r="U11" s="82">
        <f t="shared" si="1"/>
        <v>20.36962181854895</v>
      </c>
      <c r="V11" s="82">
        <f t="shared" si="1"/>
        <v>17.966381668199862</v>
      </c>
      <c r="W11" s="82">
        <f t="shared" si="1"/>
        <v>20.52892335854062</v>
      </c>
      <c r="X11" s="82">
        <f t="shared" si="1"/>
        <v>27.36035272163906</v>
      </c>
      <c r="Y11" s="82">
        <f t="shared" si="1"/>
        <v>36.094654243075333</v>
      </c>
      <c r="Z11" s="82">
        <f t="shared" si="1"/>
        <v>43.536549128062589</v>
      </c>
      <c r="AA11" s="82">
        <f t="shared" si="1"/>
        <v>48.163037050842696</v>
      </c>
      <c r="AB11" s="82">
        <f t="shared" si="1"/>
        <v>49.449817265629413</v>
      </c>
    </row>
    <row r="12" spans="1:28" x14ac:dyDescent="0.25">
      <c r="A12">
        <v>10</v>
      </c>
      <c r="B12" s="81">
        <f t="shared" si="2"/>
        <v>1.0441452081907876</v>
      </c>
      <c r="C12" s="81">
        <f t="shared" si="0"/>
        <v>0.94270488954796294</v>
      </c>
      <c r="D12" s="81">
        <f t="shared" si="0"/>
        <v>0.79232655246024031</v>
      </c>
      <c r="E12" s="81">
        <f t="shared" si="0"/>
        <v>0.6178835756079335</v>
      </c>
      <c r="F12" s="81">
        <f t="shared" si="0"/>
        <v>0.49011144793657235</v>
      </c>
      <c r="G12" s="81">
        <f t="shared" si="0"/>
        <v>0.44284125552600473</v>
      </c>
      <c r="H12" s="81">
        <f t="shared" si="0"/>
        <v>0.49324915449995638</v>
      </c>
      <c r="I12" s="81">
        <f t="shared" si="0"/>
        <v>0.62844084167595005</v>
      </c>
      <c r="J12" s="81">
        <f t="shared" si="0"/>
        <v>0.8037287624008973</v>
      </c>
      <c r="K12" s="81">
        <f t="shared" si="0"/>
        <v>0.95568565602698541</v>
      </c>
      <c r="L12" s="81">
        <f t="shared" si="0"/>
        <v>1.0500764999312289</v>
      </c>
      <c r="M12" s="81">
        <f t="shared" si="0"/>
        <v>1.0756312182040528</v>
      </c>
      <c r="N12">
        <v>-30</v>
      </c>
      <c r="O12">
        <f t="shared" si="3"/>
        <v>-0.52359877559829882</v>
      </c>
      <c r="Q12" s="82">
        <f t="shared" si="4"/>
        <v>59.825113628140805</v>
      </c>
      <c r="R12" s="82">
        <f t="shared" si="1"/>
        <v>54.013011497444708</v>
      </c>
      <c r="S12" s="82">
        <f t="shared" si="1"/>
        <v>45.396967452122581</v>
      </c>
      <c r="T12" s="82">
        <f t="shared" si="1"/>
        <v>35.402121112787086</v>
      </c>
      <c r="U12" s="82">
        <f t="shared" si="1"/>
        <v>28.081317457811377</v>
      </c>
      <c r="V12" s="83">
        <f t="shared" si="1"/>
        <v>25.372934935914515</v>
      </c>
      <c r="W12" s="82">
        <f t="shared" si="1"/>
        <v>28.261094801243779</v>
      </c>
      <c r="X12" s="82">
        <f t="shared" si="1"/>
        <v>36.007007901681114</v>
      </c>
      <c r="Y12" s="82">
        <f t="shared" si="1"/>
        <v>46.050265958844342</v>
      </c>
      <c r="Z12" s="82">
        <f t="shared" si="1"/>
        <v>54.756754631537589</v>
      </c>
      <c r="AA12" s="82">
        <f t="shared" si="1"/>
        <v>60.164951611928892</v>
      </c>
      <c r="AB12" s="82">
        <f t="shared" si="1"/>
        <v>61.629129115607554</v>
      </c>
    </row>
    <row r="13" spans="1:28" x14ac:dyDescent="0.25">
      <c r="A13">
        <v>11</v>
      </c>
      <c r="B13" s="81">
        <f t="shared" si="2"/>
        <v>1.2277901143486596</v>
      </c>
      <c r="C13" s="81">
        <f t="shared" si="0"/>
        <v>1.0970205742858861</v>
      </c>
      <c r="D13" s="81">
        <f t="shared" si="0"/>
        <v>0.91775067192169646</v>
      </c>
      <c r="E13" s="81">
        <f t="shared" si="0"/>
        <v>0.72049915128207831</v>
      </c>
      <c r="F13" s="81">
        <f t="shared" si="0"/>
        <v>0.57976183985693219</v>
      </c>
      <c r="G13" s="81">
        <f t="shared" si="0"/>
        <v>0.52819438600236646</v>
      </c>
      <c r="H13" s="81">
        <f t="shared" si="0"/>
        <v>0.58319288151516879</v>
      </c>
      <c r="I13" s="81">
        <f t="shared" si="0"/>
        <v>0.73223877709129004</v>
      </c>
      <c r="J13" s="81">
        <f t="shared" si="0"/>
        <v>0.93095559192811539</v>
      </c>
      <c r="K13" s="81">
        <f t="shared" si="0"/>
        <v>1.1131753767367683</v>
      </c>
      <c r="L13" s="81">
        <f t="shared" si="0"/>
        <v>1.2358101357971734</v>
      </c>
      <c r="M13" s="81">
        <f t="shared" si="0"/>
        <v>1.2708724991801563</v>
      </c>
      <c r="N13">
        <v>-15</v>
      </c>
      <c r="O13">
        <f t="shared" si="3"/>
        <v>-0.26179938779914941</v>
      </c>
      <c r="Q13" s="82">
        <f t="shared" si="4"/>
        <v>70.347191680062934</v>
      </c>
      <c r="R13" s="82">
        <f t="shared" si="1"/>
        <v>62.854648945599074</v>
      </c>
      <c r="S13" s="82">
        <f t="shared" si="1"/>
        <v>52.58324014640867</v>
      </c>
      <c r="T13" s="82">
        <f t="shared" si="1"/>
        <v>41.281560511220903</v>
      </c>
      <c r="U13" s="82">
        <f t="shared" si="1"/>
        <v>33.217906546541727</v>
      </c>
      <c r="V13" s="82">
        <f t="shared" si="1"/>
        <v>30.263309080439484</v>
      </c>
      <c r="W13" s="82">
        <f t="shared" si="1"/>
        <v>33.414490752892256</v>
      </c>
      <c r="X13" s="82">
        <f t="shared" si="1"/>
        <v>41.954191523151593</v>
      </c>
      <c r="Y13" s="82">
        <f t="shared" si="1"/>
        <v>53.339826331584341</v>
      </c>
      <c r="Z13" s="82">
        <f t="shared" si="1"/>
        <v>63.780250944902221</v>
      </c>
      <c r="AA13" s="82">
        <f t="shared" si="1"/>
        <v>70.80670506066717</v>
      </c>
      <c r="AB13" s="82">
        <f t="shared" si="1"/>
        <v>72.815630502266131</v>
      </c>
    </row>
    <row r="14" spans="1:28" x14ac:dyDescent="0.25">
      <c r="A14">
        <v>12</v>
      </c>
      <c r="B14" s="81">
        <f t="shared" si="2"/>
        <v>1.3175226966194997</v>
      </c>
      <c r="C14" s="81">
        <f t="shared" si="0"/>
        <v>1.1614413078577366</v>
      </c>
      <c r="D14" s="81">
        <f t="shared" si="0"/>
        <v>0.96542385821753607</v>
      </c>
      <c r="E14" s="81">
        <f t="shared" si="0"/>
        <v>0.75762682212004817</v>
      </c>
      <c r="F14" s="81">
        <f t="shared" si="0"/>
        <v>0.61153170972058202</v>
      </c>
      <c r="G14" s="81">
        <f t="shared" si="0"/>
        <v>0.55826422405353016</v>
      </c>
      <c r="H14" s="81">
        <f t="shared" si="0"/>
        <v>0.61508005026369972</v>
      </c>
      <c r="I14" s="81">
        <f t="shared" si="0"/>
        <v>0.76987452238912513</v>
      </c>
      <c r="J14" s="81">
        <f t="shared" si="0"/>
        <v>0.97954177834399292</v>
      </c>
      <c r="K14" s="81">
        <f t="shared" si="0"/>
        <v>1.1797949914387862</v>
      </c>
      <c r="L14" s="81">
        <f t="shared" si="0"/>
        <v>1.3279700236328797</v>
      </c>
      <c r="M14" s="81">
        <f t="shared" si="0"/>
        <v>1.3760664545977332</v>
      </c>
      <c r="N14">
        <v>0</v>
      </c>
      <c r="O14">
        <f t="shared" si="3"/>
        <v>0</v>
      </c>
      <c r="Q14" s="82">
        <f t="shared" si="4"/>
        <v>75.488489928992507</v>
      </c>
      <c r="R14" s="82">
        <f t="shared" si="1"/>
        <v>66.545685092402849</v>
      </c>
      <c r="S14" s="82">
        <f t="shared" si="1"/>
        <v>55.314712517101199</v>
      </c>
      <c r="T14" s="82">
        <f t="shared" si="1"/>
        <v>43.408819353387521</v>
      </c>
      <c r="U14" s="82">
        <f t="shared" si="1"/>
        <v>35.038186005408733</v>
      </c>
      <c r="V14" s="82">
        <f t="shared" si="1"/>
        <v>31.986183891413052</v>
      </c>
      <c r="W14" s="82">
        <f t="shared" si="1"/>
        <v>35.241490942804532</v>
      </c>
      <c r="X14" s="82">
        <f t="shared" si="1"/>
        <v>44.110560887546875</v>
      </c>
      <c r="Y14" s="82">
        <f t="shared" si="1"/>
        <v>56.123609755849976</v>
      </c>
      <c r="Z14" s="82">
        <f t="shared" si="1"/>
        <v>67.597273700115537</v>
      </c>
      <c r="AA14" s="82">
        <f t="shared" si="1"/>
        <v>76.087077674052196</v>
      </c>
      <c r="AB14" s="82">
        <f t="shared" si="1"/>
        <v>78.842800177980635</v>
      </c>
    </row>
    <row r="15" spans="1:28" x14ac:dyDescent="0.25">
      <c r="A15">
        <v>13</v>
      </c>
      <c r="B15" s="81">
        <f t="shared" si="2"/>
        <v>1.2277901143486596</v>
      </c>
      <c r="C15" s="81">
        <f t="shared" si="0"/>
        <v>1.0970205742858861</v>
      </c>
      <c r="D15" s="81">
        <f t="shared" si="0"/>
        <v>0.91775067192169646</v>
      </c>
      <c r="E15" s="81">
        <f t="shared" si="0"/>
        <v>0.72049915128207831</v>
      </c>
      <c r="F15" s="81">
        <f t="shared" si="0"/>
        <v>0.57976183985693219</v>
      </c>
      <c r="G15" s="81">
        <f t="shared" si="0"/>
        <v>0.52819438600236646</v>
      </c>
      <c r="H15" s="81">
        <f t="shared" si="0"/>
        <v>0.58319288151516879</v>
      </c>
      <c r="I15" s="81">
        <f t="shared" si="0"/>
        <v>0.73223877709129004</v>
      </c>
      <c r="J15" s="81">
        <f t="shared" si="0"/>
        <v>0.93095559192811539</v>
      </c>
      <c r="K15" s="81">
        <f t="shared" si="0"/>
        <v>1.1131753767367683</v>
      </c>
      <c r="L15" s="81">
        <f t="shared" si="0"/>
        <v>1.2358101357971734</v>
      </c>
      <c r="M15" s="81">
        <f t="shared" si="0"/>
        <v>1.2708724991801563</v>
      </c>
      <c r="N15">
        <v>15</v>
      </c>
      <c r="O15">
        <f t="shared" si="3"/>
        <v>0.26179938779914941</v>
      </c>
      <c r="Q15" s="82">
        <f t="shared" si="4"/>
        <v>70.347191680062934</v>
      </c>
      <c r="R15" s="82">
        <f t="shared" si="1"/>
        <v>62.854648945599074</v>
      </c>
      <c r="S15" s="82">
        <f t="shared" si="1"/>
        <v>52.58324014640867</v>
      </c>
      <c r="T15" s="82">
        <f t="shared" si="1"/>
        <v>41.281560511220903</v>
      </c>
      <c r="U15" s="82">
        <f t="shared" si="1"/>
        <v>33.217906546541727</v>
      </c>
      <c r="V15" s="82">
        <f t="shared" si="1"/>
        <v>30.263309080439484</v>
      </c>
      <c r="W15" s="82">
        <f t="shared" si="1"/>
        <v>33.414490752892256</v>
      </c>
      <c r="X15" s="82">
        <f t="shared" si="1"/>
        <v>41.954191523151593</v>
      </c>
      <c r="Y15" s="82">
        <f t="shared" si="1"/>
        <v>53.339826331584341</v>
      </c>
      <c r="Z15" s="82">
        <f t="shared" si="1"/>
        <v>63.780250944902221</v>
      </c>
      <c r="AA15" s="82">
        <f t="shared" si="1"/>
        <v>70.80670506066717</v>
      </c>
      <c r="AB15" s="82">
        <f t="shared" si="1"/>
        <v>72.815630502266131</v>
      </c>
    </row>
    <row r="16" spans="1:28" x14ac:dyDescent="0.25">
      <c r="A16">
        <v>14</v>
      </c>
      <c r="B16" s="81">
        <f t="shared" si="2"/>
        <v>1.0441452081907876</v>
      </c>
      <c r="C16" s="81">
        <f t="shared" si="0"/>
        <v>0.94270488954796294</v>
      </c>
      <c r="D16" s="81">
        <f t="shared" si="0"/>
        <v>0.79232655246024031</v>
      </c>
      <c r="E16" s="81">
        <f t="shared" si="0"/>
        <v>0.6178835756079335</v>
      </c>
      <c r="F16" s="81">
        <f t="shared" si="0"/>
        <v>0.49011144793657235</v>
      </c>
      <c r="G16" s="81">
        <f t="shared" si="0"/>
        <v>0.44284125552600473</v>
      </c>
      <c r="H16" s="81">
        <f t="shared" si="0"/>
        <v>0.49324915449995638</v>
      </c>
      <c r="I16" s="81">
        <f t="shared" si="0"/>
        <v>0.62844084167595005</v>
      </c>
      <c r="J16" s="81">
        <f t="shared" si="0"/>
        <v>0.8037287624008973</v>
      </c>
      <c r="K16" s="81">
        <f t="shared" si="0"/>
        <v>0.95568565602698541</v>
      </c>
      <c r="L16" s="81">
        <f t="shared" si="0"/>
        <v>1.0500764999312289</v>
      </c>
      <c r="M16" s="81">
        <f t="shared" si="0"/>
        <v>1.0756312182040528</v>
      </c>
      <c r="N16">
        <v>30</v>
      </c>
      <c r="O16">
        <f t="shared" si="3"/>
        <v>0.52359877559829882</v>
      </c>
      <c r="Q16" s="82">
        <f t="shared" si="4"/>
        <v>59.825113628140805</v>
      </c>
      <c r="R16" s="82">
        <f t="shared" si="1"/>
        <v>54.013011497444708</v>
      </c>
      <c r="S16" s="82">
        <f t="shared" si="1"/>
        <v>45.396967452122581</v>
      </c>
      <c r="T16" s="82">
        <f t="shared" si="1"/>
        <v>35.402121112787086</v>
      </c>
      <c r="U16" s="82">
        <f t="shared" si="1"/>
        <v>28.081317457811377</v>
      </c>
      <c r="V16" s="82">
        <f t="shared" si="1"/>
        <v>25.372934935914515</v>
      </c>
      <c r="W16" s="82">
        <f t="shared" si="1"/>
        <v>28.261094801243779</v>
      </c>
      <c r="X16" s="82">
        <f t="shared" si="1"/>
        <v>36.007007901681114</v>
      </c>
      <c r="Y16" s="82">
        <f t="shared" si="1"/>
        <v>46.050265958844342</v>
      </c>
      <c r="Z16" s="82">
        <f t="shared" si="1"/>
        <v>54.756754631537589</v>
      </c>
      <c r="AA16" s="82">
        <f t="shared" si="1"/>
        <v>60.164951611928892</v>
      </c>
      <c r="AB16" s="82">
        <f t="shared" si="1"/>
        <v>61.629129115607554</v>
      </c>
    </row>
    <row r="17" spans="1:28" x14ac:dyDescent="0.25">
      <c r="A17">
        <v>15</v>
      </c>
      <c r="B17" s="81">
        <f t="shared" si="2"/>
        <v>0.83545816412322205</v>
      </c>
      <c r="C17" s="81">
        <f t="shared" si="0"/>
        <v>0.74881730212037634</v>
      </c>
      <c r="D17" s="81">
        <f t="shared" si="0"/>
        <v>0.62014251709232959</v>
      </c>
      <c r="E17" s="81">
        <f t="shared" si="0"/>
        <v>0.46826222337221285</v>
      </c>
      <c r="F17" s="81">
        <f t="shared" si="0"/>
        <v>0.35551696811975414</v>
      </c>
      <c r="G17" s="81">
        <f t="shared" si="0"/>
        <v>0.313572514780039</v>
      </c>
      <c r="H17" s="81">
        <f t="shared" si="0"/>
        <v>0.35829730449610619</v>
      </c>
      <c r="I17" s="81">
        <f t="shared" si="0"/>
        <v>0.47752823949959317</v>
      </c>
      <c r="J17" s="81">
        <f t="shared" si="0"/>
        <v>0.62997055891060627</v>
      </c>
      <c r="K17" s="81">
        <f t="shared" si="0"/>
        <v>0.75985612724095852</v>
      </c>
      <c r="L17" s="81">
        <f t="shared" si="0"/>
        <v>0.84060357429722465</v>
      </c>
      <c r="M17" s="81">
        <f t="shared" si="0"/>
        <v>0.86306212579477259</v>
      </c>
      <c r="N17">
        <v>45</v>
      </c>
      <c r="O17">
        <f t="shared" si="3"/>
        <v>0.78539816339744828</v>
      </c>
      <c r="Q17" s="82">
        <f t="shared" si="4"/>
        <v>47.868226764008675</v>
      </c>
      <c r="R17" s="82">
        <f t="shared" si="1"/>
        <v>42.904071037870231</v>
      </c>
      <c r="S17" s="82">
        <f t="shared" si="1"/>
        <v>35.531548926010004</v>
      </c>
      <c r="T17" s="82">
        <f t="shared" si="1"/>
        <v>26.829449104640013</v>
      </c>
      <c r="U17" s="82">
        <f t="shared" si="1"/>
        <v>20.36962181854895</v>
      </c>
      <c r="V17" s="82">
        <f t="shared" si="1"/>
        <v>17.966381668199862</v>
      </c>
      <c r="W17" s="82">
        <f t="shared" si="1"/>
        <v>20.52892335854062</v>
      </c>
      <c r="X17" s="82">
        <f t="shared" si="1"/>
        <v>27.36035272163906</v>
      </c>
      <c r="Y17" s="82">
        <f t="shared" si="1"/>
        <v>36.094654243075333</v>
      </c>
      <c r="Z17" s="82">
        <f t="shared" si="1"/>
        <v>43.536549128062589</v>
      </c>
      <c r="AA17" s="82">
        <f t="shared" si="1"/>
        <v>48.163037050842696</v>
      </c>
      <c r="AB17" s="82">
        <f t="shared" si="1"/>
        <v>49.449817265629413</v>
      </c>
    </row>
    <row r="18" spans="1:28" x14ac:dyDescent="0.25">
      <c r="A18">
        <v>16</v>
      </c>
      <c r="B18" s="81">
        <f t="shared" si="2"/>
        <v>0.62050849599164859</v>
      </c>
      <c r="C18" s="81">
        <f t="shared" si="2"/>
        <v>0.53922143086195273</v>
      </c>
      <c r="D18" s="81">
        <f t="shared" si="2"/>
        <v>0.42315596015502083</v>
      </c>
      <c r="E18" s="81">
        <f t="shared" si="2"/>
        <v>0.2885431120264022</v>
      </c>
      <c r="F18" s="81">
        <f t="shared" si="2"/>
        <v>0.18936526580339638</v>
      </c>
      <c r="G18" s="81">
        <f t="shared" si="2"/>
        <v>0.15259895838182658</v>
      </c>
      <c r="H18" s="81">
        <f t="shared" si="2"/>
        <v>0.1918048855318828</v>
      </c>
      <c r="I18" s="81">
        <f t="shared" si="2"/>
        <v>0.29671776706186764</v>
      </c>
      <c r="J18" s="81">
        <f t="shared" si="2"/>
        <v>0.43192811970518652</v>
      </c>
      <c r="K18" s="81">
        <f t="shared" si="2"/>
        <v>0.54936349470414758</v>
      </c>
      <c r="L18" s="81">
        <f t="shared" si="2"/>
        <v>0.62551018863561147</v>
      </c>
      <c r="M18" s="81">
        <f t="shared" si="2"/>
        <v>0.64773308452598821</v>
      </c>
      <c r="N18">
        <v>60</v>
      </c>
      <c r="O18">
        <f t="shared" si="3"/>
        <v>1.0471975511965976</v>
      </c>
      <c r="Q18" s="82">
        <f t="shared" si="4"/>
        <v>35.552517972331827</v>
      </c>
      <c r="R18" s="82">
        <f t="shared" ref="R18:R25" si="5">+DEGREES(C18)</f>
        <v>30.895112211395208</v>
      </c>
      <c r="S18" s="82">
        <f t="shared" ref="S18:S25" si="6">+DEGREES(D18)</f>
        <v>24.24505059268872</v>
      </c>
      <c r="T18" s="82">
        <f t="shared" ref="T18:T25" si="7">+DEGREES(E18)</f>
        <v>16.532302526683353</v>
      </c>
      <c r="U18" s="82">
        <f t="shared" ref="U18:U25" si="8">+DEGREES(F18)</f>
        <v>10.849830516907627</v>
      </c>
      <c r="V18" s="82">
        <f t="shared" ref="V18:V25" si="9">+DEGREES(G18)</f>
        <v>8.743276273371162</v>
      </c>
      <c r="W18" s="82">
        <f t="shared" ref="W18:W25" si="10">+DEGREES(H18)</f>
        <v>10.989610430966751</v>
      </c>
      <c r="X18" s="82">
        <f t="shared" ref="X18:X25" si="11">+DEGREES(I18)</f>
        <v>17.000675759190887</v>
      </c>
      <c r="Y18" s="82">
        <f t="shared" ref="Y18:Y25" si="12">+DEGREES(J18)</f>
        <v>24.747658312128596</v>
      </c>
      <c r="Z18" s="82">
        <f t="shared" ref="Z18:Z25" si="13">+DEGREES(K18)</f>
        <v>31.476209665105209</v>
      </c>
      <c r="AA18" s="82">
        <f t="shared" ref="AA18:AA25" si="14">+DEGREES(L18)</f>
        <v>35.839093851252528</v>
      </c>
      <c r="AB18" s="82">
        <f t="shared" ref="AB18:AB25" si="15">+DEGREES(M18)</f>
        <v>37.112371994329735</v>
      </c>
    </row>
    <row r="19" spans="1:28" x14ac:dyDescent="0.25">
      <c r="A19">
        <v>17</v>
      </c>
      <c r="B19" s="81">
        <f t="shared" si="2"/>
        <v>0.40600742487405928</v>
      </c>
      <c r="C19" s="81">
        <f t="shared" si="2"/>
        <v>0.32429161806708073</v>
      </c>
      <c r="D19" s="81">
        <f t="shared" si="2"/>
        <v>0.21369854716328432</v>
      </c>
      <c r="E19" s="81">
        <f t="shared" si="2"/>
        <v>9.0459312423529725E-2</v>
      </c>
      <c r="F19" s="81">
        <f t="shared" si="2"/>
        <v>2.0984987942067098E-3</v>
      </c>
      <c r="G19" s="81">
        <f t="shared" si="2"/>
        <v>-3.0188825979535244E-2</v>
      </c>
      <c r="H19" s="81">
        <f t="shared" si="2"/>
        <v>4.2497815947247358E-3</v>
      </c>
      <c r="I19" s="81">
        <f t="shared" si="2"/>
        <v>9.7827694098325133E-2</v>
      </c>
      <c r="J19" s="81">
        <f t="shared" si="2"/>
        <v>0.22188939741658489</v>
      </c>
      <c r="K19" s="81">
        <f t="shared" si="2"/>
        <v>0.33423865749594184</v>
      </c>
      <c r="L19" s="81">
        <f t="shared" si="2"/>
        <v>0.41122075130798608</v>
      </c>
      <c r="M19" s="81">
        <f t="shared" si="2"/>
        <v>0.43474877999733075</v>
      </c>
      <c r="N19">
        <v>75</v>
      </c>
      <c r="O19">
        <f t="shared" si="3"/>
        <v>1.3089969389957472</v>
      </c>
      <c r="Q19" s="82">
        <f t="shared" si="4"/>
        <v>23.262511896258435</v>
      </c>
      <c r="R19" s="82">
        <f t="shared" si="5"/>
        <v>18.580541046712163</v>
      </c>
      <c r="S19" s="82">
        <f t="shared" si="6"/>
        <v>12.244024840533562</v>
      </c>
      <c r="T19" s="82">
        <f t="shared" si="7"/>
        <v>5.1829368195235874</v>
      </c>
      <c r="U19" s="82">
        <f t="shared" si="8"/>
        <v>0.12023512422133677</v>
      </c>
      <c r="V19" s="82">
        <f t="shared" si="9"/>
        <v>-1.7296923170822629</v>
      </c>
      <c r="W19" s="82">
        <f t="shared" si="10"/>
        <v>0.24349454923010383</v>
      </c>
      <c r="X19" s="82">
        <f t="shared" si="11"/>
        <v>5.6051139913309012</v>
      </c>
      <c r="Y19" s="82">
        <f t="shared" si="12"/>
        <v>12.713325990671347</v>
      </c>
      <c r="Z19" s="82">
        <f t="shared" si="13"/>
        <v>19.150464424636123</v>
      </c>
      <c r="AA19" s="82">
        <f t="shared" si="14"/>
        <v>23.561213498146429</v>
      </c>
      <c r="AB19" s="82">
        <f t="shared" si="15"/>
        <v>24.909270242308597</v>
      </c>
    </row>
    <row r="20" spans="1:28" x14ac:dyDescent="0.25">
      <c r="A20">
        <v>18</v>
      </c>
      <c r="B20" s="81">
        <f t="shared" si="2"/>
        <v>0.19605410698608541</v>
      </c>
      <c r="C20" s="81">
        <f t="shared" si="2"/>
        <v>0.10977873782583297</v>
      </c>
      <c r="D20" s="81">
        <f t="shared" si="2"/>
        <v>-1.0100148996301313E-3</v>
      </c>
      <c r="E20" s="81">
        <f t="shared" si="2"/>
        <v>-0.1183637913029908</v>
      </c>
      <c r="F20" s="81">
        <f t="shared" si="2"/>
        <v>-0.19896122978774097</v>
      </c>
      <c r="G20" s="81">
        <f t="shared" si="2"/>
        <v>-0.22766146970556225</v>
      </c>
      <c r="H20" s="81">
        <f t="shared" si="2"/>
        <v>-0.19703434300585682</v>
      </c>
      <c r="I20" s="81">
        <f t="shared" si="2"/>
        <v>-0.11151013630875947</v>
      </c>
      <c r="J20" s="81">
        <f t="shared" si="2"/>
        <v>7.0032561835368778E-3</v>
      </c>
      <c r="K20" s="81">
        <f t="shared" si="2"/>
        <v>0.12004922011475047</v>
      </c>
      <c r="L20" s="81">
        <f t="shared" si="2"/>
        <v>0.20172495520903033</v>
      </c>
      <c r="M20" s="81">
        <f t="shared" si="2"/>
        <v>0.22762088861722479</v>
      </c>
      <c r="N20">
        <v>90</v>
      </c>
      <c r="O20">
        <f t="shared" si="3"/>
        <v>1.5707963267948966</v>
      </c>
      <c r="Q20" s="82">
        <f t="shared" si="4"/>
        <v>11.233072886509003</v>
      </c>
      <c r="R20" s="82">
        <f t="shared" si="5"/>
        <v>6.2898583576933964</v>
      </c>
      <c r="S20" s="82">
        <f t="shared" si="6"/>
        <v>-5.7869590994135973E-2</v>
      </c>
      <c r="T20" s="82">
        <f t="shared" si="7"/>
        <v>-6.7817456888286518</v>
      </c>
      <c r="U20" s="82">
        <f t="shared" si="8"/>
        <v>-11.399638753570114</v>
      </c>
      <c r="V20" s="82">
        <f t="shared" si="9"/>
        <v>-13.044041371874165</v>
      </c>
      <c r="W20" s="82">
        <f t="shared" si="10"/>
        <v>-11.289236273368607</v>
      </c>
      <c r="X20" s="82">
        <f t="shared" si="11"/>
        <v>-6.3890601834204386</v>
      </c>
      <c r="Y20" s="82">
        <f t="shared" si="12"/>
        <v>0.40125702216555936</v>
      </c>
      <c r="Z20" s="82">
        <f t="shared" si="13"/>
        <v>6.8783136464122308</v>
      </c>
      <c r="AA20" s="82">
        <f t="shared" si="14"/>
        <v>11.557988555943009</v>
      </c>
      <c r="AB20" s="82">
        <f t="shared" si="15"/>
        <v>13.041716246784382</v>
      </c>
    </row>
    <row r="21" spans="1:28" x14ac:dyDescent="0.25">
      <c r="A21">
        <v>19</v>
      </c>
      <c r="B21" s="81">
        <f t="shared" si="2"/>
        <v>-5.3433996683513105E-3</v>
      </c>
      <c r="C21" s="81">
        <f t="shared" si="2"/>
        <v>-9.9685678597377314E-2</v>
      </c>
      <c r="D21" s="81">
        <f t="shared" si="2"/>
        <v>-0.21576606058484157</v>
      </c>
      <c r="E21" s="81">
        <f t="shared" si="2"/>
        <v>-0.33261011854757877</v>
      </c>
      <c r="F21" s="81">
        <f t="shared" si="2"/>
        <v>-0.40868265388038943</v>
      </c>
      <c r="G21" s="81">
        <f t="shared" si="2"/>
        <v>-0.4347852784052999</v>
      </c>
      <c r="H21" s="81">
        <f t="shared" si="2"/>
        <v>-0.40691009018276991</v>
      </c>
      <c r="I21" s="81">
        <f t="shared" si="2"/>
        <v>-0.32597236582760658</v>
      </c>
      <c r="J21" s="81">
        <f t="shared" si="2"/>
        <v>-0.20755367062414359</v>
      </c>
      <c r="K21" s="81">
        <f t="shared" si="2"/>
        <v>-8.8643953092711197E-2</v>
      </c>
      <c r="L21" s="81">
        <f t="shared" si="2"/>
        <v>9.9060369820877557E-4</v>
      </c>
      <c r="M21" s="81">
        <f t="shared" si="2"/>
        <v>3.0142839643310472E-2</v>
      </c>
      <c r="N21">
        <v>105</v>
      </c>
      <c r="O21">
        <f t="shared" si="3"/>
        <v>1.8325957145940461</v>
      </c>
      <c r="Q21" s="82">
        <f t="shared" si="4"/>
        <v>-0.30615424924813389</v>
      </c>
      <c r="R21" s="82">
        <f t="shared" si="5"/>
        <v>-5.7115686615273198</v>
      </c>
      <c r="S21" s="82">
        <f t="shared" si="6"/>
        <v>-12.362484633675445</v>
      </c>
      <c r="T21" s="82">
        <f t="shared" si="7"/>
        <v>-19.057156016122246</v>
      </c>
      <c r="U21" s="82">
        <f t="shared" si="8"/>
        <v>-23.41579122755213</v>
      </c>
      <c r="V21" s="82">
        <f t="shared" si="9"/>
        <v>-24.911361447044175</v>
      </c>
      <c r="W21" s="82">
        <f t="shared" si="10"/>
        <v>-23.314230808760428</v>
      </c>
      <c r="X21" s="82">
        <f t="shared" si="11"/>
        <v>-18.676840799816357</v>
      </c>
      <c r="Y21" s="82">
        <f t="shared" si="12"/>
        <v>-11.891949349211842</v>
      </c>
      <c r="Z21" s="82">
        <f t="shared" si="13"/>
        <v>-5.0789243915679929</v>
      </c>
      <c r="AA21" s="82">
        <f t="shared" si="14"/>
        <v>5.6757411077413951E-2</v>
      </c>
      <c r="AB21" s="82">
        <f t="shared" si="15"/>
        <v>1.7270574941013137</v>
      </c>
    </row>
    <row r="22" spans="1:28" x14ac:dyDescent="0.25">
      <c r="A22">
        <v>20</v>
      </c>
      <c r="B22" s="81">
        <f t="shared" si="2"/>
        <v>-0.19304460158900061</v>
      </c>
      <c r="C22" s="81">
        <f t="shared" si="2"/>
        <v>-0.29877668027384446</v>
      </c>
      <c r="D22" s="81">
        <f t="shared" si="2"/>
        <v>-0.42537250474837585</v>
      </c>
      <c r="E22" s="81">
        <f t="shared" si="2"/>
        <v>-0.54770707218801951</v>
      </c>
      <c r="F22" s="81">
        <f t="shared" si="2"/>
        <v>-0.62307842220702381</v>
      </c>
      <c r="G22" s="81">
        <f t="shared" si="2"/>
        <v>-0.64776708056272436</v>
      </c>
      <c r="H22" s="81">
        <f t="shared" si="2"/>
        <v>-0.62137639964638069</v>
      </c>
      <c r="I22" s="81">
        <f t="shared" si="2"/>
        <v>-0.54093923193176385</v>
      </c>
      <c r="J22" s="81">
        <f t="shared" si="2"/>
        <v>-0.41655912813171947</v>
      </c>
      <c r="K22" s="81">
        <f t="shared" si="2"/>
        <v>-0.28652680592578028</v>
      </c>
      <c r="L22" s="81">
        <f t="shared" si="2"/>
        <v>-0.18585993863286326</v>
      </c>
      <c r="M22" s="81">
        <f t="shared" si="2"/>
        <v>-0.15265152787782857</v>
      </c>
      <c r="N22">
        <v>120</v>
      </c>
      <c r="O22">
        <f t="shared" si="3"/>
        <v>2.0943951023931953</v>
      </c>
      <c r="Q22" s="82">
        <f t="shared" si="4"/>
        <v>-11.0606409288342</v>
      </c>
      <c r="R22" s="82">
        <f t="shared" si="5"/>
        <v>-17.118642796620886</v>
      </c>
      <c r="S22" s="82">
        <f t="shared" si="6"/>
        <v>-24.372049242990506</v>
      </c>
      <c r="T22" s="82">
        <f t="shared" si="7"/>
        <v>-31.381303645840628</v>
      </c>
      <c r="U22" s="82">
        <f t="shared" si="8"/>
        <v>-35.699763898132851</v>
      </c>
      <c r="V22" s="82">
        <f t="shared" si="9"/>
        <v>-37.11431982375489</v>
      </c>
      <c r="W22" s="82">
        <f t="shared" si="10"/>
        <v>-35.602245188771953</v>
      </c>
      <c r="X22" s="82">
        <f t="shared" si="11"/>
        <v>-30.993534962738444</v>
      </c>
      <c r="Y22" s="82">
        <f t="shared" si="12"/>
        <v>-23.867079959596808</v>
      </c>
      <c r="Z22" s="82">
        <f t="shared" si="13"/>
        <v>-16.416776696911235</v>
      </c>
      <c r="AA22" s="82">
        <f t="shared" si="14"/>
        <v>-10.648990064223545</v>
      </c>
      <c r="AB22" s="82">
        <f t="shared" si="15"/>
        <v>-8.7462882836232048</v>
      </c>
    </row>
    <row r="23" spans="1:28" x14ac:dyDescent="0.25">
      <c r="A23">
        <v>21</v>
      </c>
      <c r="B23" s="81">
        <f t="shared" si="2"/>
        <v>-0.35971002394858703</v>
      </c>
      <c r="C23" s="81">
        <f t="shared" si="2"/>
        <v>-0.47986132839571932</v>
      </c>
      <c r="D23" s="81">
        <f t="shared" si="2"/>
        <v>-0.62262695543480517</v>
      </c>
      <c r="E23" s="81">
        <f t="shared" si="2"/>
        <v>-0.7580565564170072</v>
      </c>
      <c r="F23" s="81">
        <f t="shared" si="2"/>
        <v>-0.83810564302346413</v>
      </c>
      <c r="G23" s="81">
        <f t="shared" si="2"/>
        <v>-0.86309591074156333</v>
      </c>
      <c r="H23" s="81">
        <f t="shared" si="2"/>
        <v>-0.83635311926084355</v>
      </c>
      <c r="I23" s="81">
        <f t="shared" si="2"/>
        <v>-0.75069031953132637</v>
      </c>
      <c r="J23" s="81">
        <f t="shared" si="2"/>
        <v>-0.61274419053947682</v>
      </c>
      <c r="K23" s="81">
        <f t="shared" si="2"/>
        <v>-0.46597605557472704</v>
      </c>
      <c r="L23" s="81">
        <f t="shared" si="2"/>
        <v>-0.35152146959039909</v>
      </c>
      <c r="M23" s="81">
        <f t="shared" si="2"/>
        <v>-0.31363254734691653</v>
      </c>
      <c r="N23">
        <v>135</v>
      </c>
      <c r="O23">
        <f t="shared" si="3"/>
        <v>2.3561944901923448</v>
      </c>
      <c r="Q23" s="82">
        <f t="shared" si="4"/>
        <v>-20.609866220803806</v>
      </c>
      <c r="R23" s="82">
        <f t="shared" si="5"/>
        <v>-27.494028868615924</v>
      </c>
      <c r="S23" s="82">
        <f t="shared" si="6"/>
        <v>-35.673896757494333</v>
      </c>
      <c r="T23" s="82">
        <f t="shared" si="7"/>
        <v>-43.433441314915292</v>
      </c>
      <c r="U23" s="82">
        <f t="shared" si="8"/>
        <v>-48.019916131342484</v>
      </c>
      <c r="V23" s="82">
        <f t="shared" si="9"/>
        <v>-49.451753000491593</v>
      </c>
      <c r="W23" s="82">
        <f t="shared" si="10"/>
        <v>-47.919503916247933</v>
      </c>
      <c r="X23" s="82">
        <f t="shared" si="11"/>
        <v>-43.011387030472193</v>
      </c>
      <c r="Y23" s="82">
        <f t="shared" si="12"/>
        <v>-35.107656039071969</v>
      </c>
      <c r="Z23" s="82">
        <f t="shared" si="13"/>
        <v>-26.698461338585357</v>
      </c>
      <c r="AA23" s="82">
        <f t="shared" si="14"/>
        <v>-20.140696615766178</v>
      </c>
      <c r="AB23" s="82">
        <f t="shared" si="15"/>
        <v>-17.969821280915284</v>
      </c>
    </row>
    <row r="24" spans="1:28" x14ac:dyDescent="0.25">
      <c r="A24">
        <v>22</v>
      </c>
      <c r="B24" s="81">
        <f t="shared" si="2"/>
        <v>-0.49484367881793362</v>
      </c>
      <c r="C24" s="81">
        <f t="shared" si="2"/>
        <v>-0.63110059152810538</v>
      </c>
      <c r="D24" s="81">
        <f t="shared" si="2"/>
        <v>-0.7952075175342902</v>
      </c>
      <c r="E24" s="81">
        <f t="shared" si="2"/>
        <v>-0.95356936767979539</v>
      </c>
      <c r="F24" s="81">
        <f t="shared" si="2"/>
        <v>-1.0471998217800931</v>
      </c>
      <c r="G24" s="81">
        <f t="shared" si="2"/>
        <v>-1.0756691311824627</v>
      </c>
      <c r="H24" s="81">
        <f t="shared" si="2"/>
        <v>-1.0451784227285756</v>
      </c>
      <c r="I24" s="81">
        <f t="shared" si="2"/>
        <v>-0.94490719103610421</v>
      </c>
      <c r="J24" s="81">
        <f t="shared" si="2"/>
        <v>-0.78375304976886384</v>
      </c>
      <c r="K24" s="81">
        <f t="shared" si="2"/>
        <v>-0.61528030201352002</v>
      </c>
      <c r="L24" s="81">
        <f t="shared" si="2"/>
        <v>-0.4856033876993095</v>
      </c>
      <c r="M24" s="81">
        <f t="shared" si="2"/>
        <v>-0.44290882829037714</v>
      </c>
      <c r="N24">
        <v>150</v>
      </c>
      <c r="O24">
        <f t="shared" si="3"/>
        <v>2.6179938779914944</v>
      </c>
      <c r="Q24" s="82">
        <f t="shared" si="4"/>
        <v>-28.352454314994851</v>
      </c>
      <c r="R24" s="82">
        <f t="shared" si="5"/>
        <v>-36.159400342770155</v>
      </c>
      <c r="S24" s="82">
        <f t="shared" si="6"/>
        <v>-45.562034591790237</v>
      </c>
      <c r="T24" s="82">
        <f t="shared" si="7"/>
        <v>-54.635500241010888</v>
      </c>
      <c r="U24" s="82">
        <f t="shared" si="8"/>
        <v>-60.000130094851315</v>
      </c>
      <c r="V24" s="82">
        <f t="shared" si="9"/>
        <v>-61.631301369259205</v>
      </c>
      <c r="W24" s="82">
        <f t="shared" si="10"/>
        <v>-59.884312460487621</v>
      </c>
      <c r="X24" s="82">
        <f t="shared" si="11"/>
        <v>-54.139194077930583</v>
      </c>
      <c r="Y24" s="82">
        <f t="shared" si="12"/>
        <v>-44.905741932262657</v>
      </c>
      <c r="Z24" s="82">
        <f t="shared" si="13"/>
        <v>-35.252964522909345</v>
      </c>
      <c r="AA24" s="82">
        <f t="shared" si="14"/>
        <v>-27.823024632425469</v>
      </c>
      <c r="AB24" s="82">
        <f t="shared" si="15"/>
        <v>-25.376806570123087</v>
      </c>
    </row>
    <row r="25" spans="1:28" x14ac:dyDescent="0.25">
      <c r="A25">
        <v>23</v>
      </c>
      <c r="B25" s="81">
        <f t="shared" si="2"/>
        <v>-0.58493688484849693</v>
      </c>
      <c r="C25" s="81">
        <f t="shared" si="2"/>
        <v>-0.73519958958577314</v>
      </c>
      <c r="D25" s="81">
        <f t="shared" si="2"/>
        <v>-0.92108249273829923</v>
      </c>
      <c r="E25" s="81">
        <f t="shared" si="2"/>
        <v>-1.1105318807927544</v>
      </c>
      <c r="F25" s="81">
        <f t="shared" si="2"/>
        <v>-1.2319146697296062</v>
      </c>
      <c r="G25" s="81">
        <f t="shared" si="2"/>
        <v>-1.2709250760026993</v>
      </c>
      <c r="H25" s="81">
        <f t="shared" si="2"/>
        <v>-1.229183865584478</v>
      </c>
      <c r="I25" s="81">
        <f t="shared" si="2"/>
        <v>-1.0997514921432454</v>
      </c>
      <c r="J25" s="81">
        <f t="shared" si="2"/>
        <v>-0.90785341161043054</v>
      </c>
      <c r="K25" s="81">
        <f t="shared" si="2"/>
        <v>-0.71760736404313508</v>
      </c>
      <c r="L25" s="81">
        <f t="shared" si="2"/>
        <v>-0.57483419251158596</v>
      </c>
      <c r="M25" s="81">
        <f t="shared" si="2"/>
        <v>-0.52826794852218517</v>
      </c>
      <c r="N25">
        <v>165</v>
      </c>
      <c r="O25">
        <f t="shared" si="3"/>
        <v>2.8797932657906435</v>
      </c>
      <c r="Q25" s="82">
        <f t="shared" si="4"/>
        <v>-33.514414783348705</v>
      </c>
      <c r="R25" s="82">
        <f t="shared" si="5"/>
        <v>-42.12383358301507</v>
      </c>
      <c r="S25" s="82">
        <f t="shared" si="6"/>
        <v>-52.774139417293846</v>
      </c>
      <c r="T25" s="82">
        <f t="shared" si="7"/>
        <v>-63.628789784150278</v>
      </c>
      <c r="U25" s="82">
        <f t="shared" si="8"/>
        <v>-70.583511295759152</v>
      </c>
      <c r="V25" s="82">
        <f t="shared" si="9"/>
        <v>-72.818642932298047</v>
      </c>
      <c r="W25" s="82">
        <f t="shared" si="10"/>
        <v>-70.427047743566476</v>
      </c>
      <c r="X25" s="82">
        <f t="shared" si="11"/>
        <v>-63.011119013022679</v>
      </c>
      <c r="Y25" s="82">
        <f t="shared" si="12"/>
        <v>-52.016168901830802</v>
      </c>
      <c r="Z25" s="82">
        <f t="shared" si="13"/>
        <v>-41.115873307179669</v>
      </c>
      <c r="AA25" s="82">
        <f t="shared" si="14"/>
        <v>-32.935573150724544</v>
      </c>
      <c r="AB25" s="82">
        <f t="shared" si="15"/>
        <v>-30.267523902355443</v>
      </c>
    </row>
    <row r="27" spans="1:28" x14ac:dyDescent="0.25">
      <c r="A27" t="s">
        <v>29</v>
      </c>
      <c r="B27">
        <f>+RADIANS(Datos!B11)</f>
        <v>-0.60359303298137235</v>
      </c>
    </row>
    <row r="28" spans="1:28" x14ac:dyDescent="0.25">
      <c r="A28" t="s">
        <v>53</v>
      </c>
      <c r="B28">
        <f>0.409*SIN(2*PI()/365*B29-1.39)</f>
        <v>-0.35031940280597534</v>
      </c>
      <c r="C28">
        <f t="shared" ref="C28:M28" si="16">0.409*SIN(2*PI()/365*C29-1.39)</f>
        <v>-0.19423801404421251</v>
      </c>
      <c r="D28">
        <f t="shared" si="16"/>
        <v>1.7794355959882655E-3</v>
      </c>
      <c r="E28">
        <f t="shared" si="16"/>
        <v>0.2095764716934761</v>
      </c>
      <c r="F28">
        <f t="shared" si="16"/>
        <v>0.35567158409294203</v>
      </c>
      <c r="G28">
        <f t="shared" si="16"/>
        <v>0.40893906975999411</v>
      </c>
      <c r="H28">
        <f t="shared" si="16"/>
        <v>0.3521232435498246</v>
      </c>
      <c r="I28">
        <f t="shared" si="16"/>
        <v>0.19732877142439911</v>
      </c>
      <c r="J28">
        <f t="shared" si="16"/>
        <v>-1.2338484530468685E-2</v>
      </c>
      <c r="K28">
        <f t="shared" si="16"/>
        <v>-0.21259169762526167</v>
      </c>
      <c r="L28">
        <f t="shared" si="16"/>
        <v>-0.36076672981935554</v>
      </c>
      <c r="M28">
        <f t="shared" si="16"/>
        <v>-0.40886316078420898</v>
      </c>
      <c r="P28" t="s">
        <v>45</v>
      </c>
      <c r="Q28" s="21" t="s">
        <v>46</v>
      </c>
      <c r="R28" s="21" t="s">
        <v>47</v>
      </c>
      <c r="S28" s="21" t="s">
        <v>48</v>
      </c>
      <c r="T28" s="21" t="s">
        <v>49</v>
      </c>
      <c r="U28" s="21" t="s">
        <v>50</v>
      </c>
      <c r="V28" s="21" t="s">
        <v>51</v>
      </c>
      <c r="W28" s="21" t="s">
        <v>40</v>
      </c>
      <c r="X28" s="21" t="s">
        <v>41</v>
      </c>
      <c r="Y28" s="21" t="s">
        <v>42</v>
      </c>
      <c r="Z28" s="21" t="s">
        <v>43</v>
      </c>
      <c r="AA28" s="21" t="s">
        <v>44</v>
      </c>
      <c r="AB28" s="21" t="s">
        <v>45</v>
      </c>
    </row>
    <row r="29" spans="1:28" x14ac:dyDescent="0.25">
      <c r="A29" t="s">
        <v>1</v>
      </c>
      <c r="B29" s="102">
        <v>21</v>
      </c>
      <c r="C29" s="102">
        <v>52</v>
      </c>
      <c r="D29" s="102">
        <v>81</v>
      </c>
      <c r="E29" s="102">
        <v>112</v>
      </c>
      <c r="F29" s="102">
        <v>142</v>
      </c>
      <c r="G29" s="102">
        <v>173</v>
      </c>
      <c r="H29" s="102">
        <v>203</v>
      </c>
      <c r="I29" s="102">
        <v>234</v>
      </c>
      <c r="J29" s="102">
        <v>265</v>
      </c>
      <c r="K29" s="102">
        <v>295</v>
      </c>
      <c r="L29" s="102">
        <v>326</v>
      </c>
      <c r="M29" s="102">
        <v>356</v>
      </c>
      <c r="P29" s="82">
        <f t="shared" ref="P29:V29" si="17">+V14</f>
        <v>31.986183891413052</v>
      </c>
      <c r="Q29" s="82">
        <f t="shared" si="17"/>
        <v>35.241490942804532</v>
      </c>
      <c r="R29" s="82">
        <f t="shared" si="17"/>
        <v>44.110560887546875</v>
      </c>
      <c r="S29" s="82">
        <f t="shared" si="17"/>
        <v>56.123609755849976</v>
      </c>
      <c r="T29" s="82">
        <f t="shared" si="17"/>
        <v>67.597273700115537</v>
      </c>
      <c r="U29" s="82">
        <f t="shared" si="17"/>
        <v>76.087077674052196</v>
      </c>
      <c r="V29" s="82">
        <f t="shared" si="17"/>
        <v>78.842800177980635</v>
      </c>
      <c r="W29" s="82">
        <f t="shared" ref="W29:AB29" si="18">+Q14</f>
        <v>75.488489928992507</v>
      </c>
      <c r="X29" s="82">
        <f t="shared" si="18"/>
        <v>66.545685092402849</v>
      </c>
      <c r="Y29" s="82">
        <f t="shared" si="18"/>
        <v>55.314712517101199</v>
      </c>
      <c r="Z29" s="82">
        <f t="shared" si="18"/>
        <v>43.408819353387521</v>
      </c>
      <c r="AA29" s="82">
        <f t="shared" si="18"/>
        <v>35.038186005408733</v>
      </c>
      <c r="AB29" s="82">
        <f t="shared" si="18"/>
        <v>31.986183891413052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FD8A6-87D6-49C1-9B01-0910DC138A0C}">
  <dimension ref="A1:F366"/>
  <sheetViews>
    <sheetView topLeftCell="A329" workbookViewId="0">
      <selection activeCell="G1" sqref="G1:G1048576"/>
    </sheetView>
  </sheetViews>
  <sheetFormatPr baseColWidth="10" defaultRowHeight="15" x14ac:dyDescent="0.25"/>
  <sheetData>
    <row r="1" spans="1:6" x14ac:dyDescent="0.25">
      <c r="A1" s="69">
        <f>+Resultados!C176</f>
        <v>41811</v>
      </c>
      <c r="B1" s="103">
        <f>+Resultados!D176</f>
        <v>9.6817185488888242</v>
      </c>
      <c r="C1" s="65">
        <f>+Resultados!E176</f>
        <v>10.768929728077767</v>
      </c>
      <c r="D1" s="65">
        <f>+Resultados!F176</f>
        <v>182.95851824452518</v>
      </c>
      <c r="E1" s="65">
        <f>+Resultados!G176</f>
        <v>5.0999999999999996</v>
      </c>
      <c r="F1" s="65">
        <f>+Resultados!H176</f>
        <v>85.939511444394256</v>
      </c>
    </row>
    <row r="2" spans="1:6" x14ac:dyDescent="0.25">
      <c r="A2" s="69">
        <f>+Resultados!C177</f>
        <v>41812</v>
      </c>
      <c r="B2" s="103">
        <f>+Resultados!D177</f>
        <v>9.6821179821821701</v>
      </c>
      <c r="C2" s="65">
        <f>+Resultados!E177</f>
        <v>10.769287633875571</v>
      </c>
      <c r="D2" s="65">
        <f>+Resultados!F177</f>
        <v>182.96504834351728</v>
      </c>
      <c r="E2" s="65">
        <f>+Resultados!G177</f>
        <v>6.7</v>
      </c>
      <c r="F2" s="65">
        <f>+Resultados!H177</f>
        <v>102.5699395747297</v>
      </c>
    </row>
    <row r="3" spans="1:6" x14ac:dyDescent="0.25">
      <c r="A3" s="69">
        <f>+Resultados!C178</f>
        <v>41813</v>
      </c>
      <c r="B3" s="103">
        <f>+Resultados!D178</f>
        <v>9.6833116457957189</v>
      </c>
      <c r="C3" s="65">
        <f>+Resultados!E178</f>
        <v>10.770357239388609</v>
      </c>
      <c r="D3" s="65">
        <f>+Resultados!F178</f>
        <v>183.02297608381721</v>
      </c>
      <c r="E3" s="65">
        <f>+Resultados!G178</f>
        <v>1.7</v>
      </c>
      <c r="F3" s="65">
        <f>+Resultados!H178</f>
        <v>50.616445427333353</v>
      </c>
    </row>
    <row r="4" spans="1:6" x14ac:dyDescent="0.25">
      <c r="A4" s="69">
        <f>+Resultados!C179</f>
        <v>41814</v>
      </c>
      <c r="B4" s="103">
        <f>+Resultados!D179</f>
        <v>9.6852986939449472</v>
      </c>
      <c r="C4" s="65">
        <f>+Resultados!E179</f>
        <v>10.772137913392656</v>
      </c>
      <c r="D4" s="65">
        <f>+Resultados!F179</f>
        <v>183.13227571878073</v>
      </c>
      <c r="E4" s="65">
        <f>+Resultados!G179</f>
        <v>6.2</v>
      </c>
      <c r="F4" s="65">
        <f>+Resultados!H179</f>
        <v>97.44102194204315</v>
      </c>
    </row>
    <row r="5" spans="1:6" x14ac:dyDescent="0.25">
      <c r="A5" s="69">
        <f>+Resultados!C180</f>
        <v>41815</v>
      </c>
      <c r="B5" s="103">
        <f>+Resultados!D180</f>
        <v>9.6880777203370947</v>
      </c>
      <c r="C5" s="65">
        <f>+Resultados!E180</f>
        <v>10.774628606225582</v>
      </c>
      <c r="D5" s="65">
        <f>+Resultados!F180</f>
        <v>183.29291099898705</v>
      </c>
      <c r="E5" s="65">
        <f>+Resultados!G180</f>
        <v>5</v>
      </c>
      <c r="F5" s="65">
        <f>+Resultados!H180</f>
        <v>85.021157256019322</v>
      </c>
    </row>
    <row r="6" spans="1:6" x14ac:dyDescent="0.25">
      <c r="A6" s="69">
        <f>+Resultados!C181</f>
        <v>41816</v>
      </c>
      <c r="B6" s="103">
        <f>+Resultados!D181</f>
        <v>9.6916467616343489</v>
      </c>
      <c r="C6" s="65">
        <f>+Resultados!E181</f>
        <v>10.777827852192733</v>
      </c>
      <c r="D6" s="65">
        <f>+Resultados!F181</f>
        <v>183.50483513683022</v>
      </c>
      <c r="E6" s="65">
        <f>+Resultados!G181</f>
        <v>6.1</v>
      </c>
      <c r="F6" s="65">
        <f>+Resultados!H181</f>
        <v>96.555546473705661</v>
      </c>
    </row>
    <row r="7" spans="1:6" x14ac:dyDescent="0.25">
      <c r="A7" s="69">
        <f>+Resultados!C182</f>
        <v>41817</v>
      </c>
      <c r="B7" s="103">
        <f>+Resultados!D182</f>
        <v>9.6960033022762833</v>
      </c>
      <c r="C7" s="65">
        <f>+Resultados!E182</f>
        <v>10.781733772917677</v>
      </c>
      <c r="D7" s="65">
        <f>+Resultados!F182</f>
        <v>183.76799074911949</v>
      </c>
      <c r="E7" s="65">
        <f>+Resultados!G182</f>
        <v>0.1</v>
      </c>
      <c r="F7" s="65">
        <f>+Resultados!H182</f>
        <v>34.120651293676694</v>
      </c>
    </row>
    <row r="8" spans="1:6" x14ac:dyDescent="0.25">
      <c r="A8" s="69">
        <f>+Resultados!C183</f>
        <v>41818</v>
      </c>
      <c r="B8" s="103">
        <f>+Resultados!D183</f>
        <v>9.7011442806373438</v>
      </c>
      <c r="C8" s="65">
        <f>+Resultados!E183</f>
        <v>10.786344081622669</v>
      </c>
      <c r="D8" s="65">
        <f>+Resultados!F183</f>
        <v>184.08230977809194</v>
      </c>
      <c r="E8" s="65">
        <f>+Resultados!G183</f>
        <v>2.2000000000000002</v>
      </c>
      <c r="F8" s="65">
        <f>+Resultados!H183</f>
        <v>56.094952047902559</v>
      </c>
    </row>
    <row r="9" spans="1:6" x14ac:dyDescent="0.25">
      <c r="A9" s="69">
        <f>+Resultados!C184</f>
        <v>41819</v>
      </c>
      <c r="B9" s="103">
        <f>+Resultados!D184</f>
        <v>9.7070660964886137</v>
      </c>
      <c r="C9" s="65">
        <f>+Resultados!E184</f>
        <v>10.791656088319026</v>
      </c>
      <c r="D9" s="65">
        <f>+Resultados!F184</f>
        <v>184.44771339135551</v>
      </c>
      <c r="E9" s="65">
        <f>+Resultados!G184</f>
        <v>0.5</v>
      </c>
      <c r="F9" s="65">
        <f>+Resultados!H184</f>
        <v>38.425969661424766</v>
      </c>
    </row>
    <row r="10" spans="1:6" x14ac:dyDescent="0.25">
      <c r="A10" s="69">
        <f>+Resultados!C185</f>
        <v>41820</v>
      </c>
      <c r="B10" s="103">
        <f>+Resultados!D185</f>
        <v>9.7137646197267351</v>
      </c>
      <c r="C10" s="65">
        <f>+Resultados!E185</f>
        <v>10.797666705883449</v>
      </c>
      <c r="D10" s="65">
        <f>+Resultados!F185</f>
        <v>184.86411186139298</v>
      </c>
      <c r="E10" s="65">
        <f>+Resultados!G185</f>
        <v>0</v>
      </c>
      <c r="F10" s="65">
        <f>+Resultados!H185</f>
        <v>33.275540135050733</v>
      </c>
    </row>
    <row r="11" spans="1:6" x14ac:dyDescent="0.25">
      <c r="A11" s="69">
        <f>+Resultados!C186</f>
        <v>41821</v>
      </c>
      <c r="B11" s="103">
        <f>+Resultados!D186</f>
        <v>9.7212352003268574</v>
      </c>
      <c r="C11" s="65">
        <f>+Resultados!E186</f>
        <v>10.804372456992384</v>
      </c>
      <c r="D11" s="65">
        <f>+Resultados!F186</f>
        <v>185.33140442536157</v>
      </c>
      <c r="E11" s="65">
        <f>+Resultados!G186</f>
        <v>0</v>
      </c>
      <c r="F11" s="65">
        <f>+Resultados!H186</f>
        <v>33.359652796565079</v>
      </c>
    </row>
    <row r="12" spans="1:6" x14ac:dyDescent="0.25">
      <c r="A12" s="69">
        <f>+Resultados!C187</f>
        <v>41822</v>
      </c>
      <c r="B12" s="103">
        <f>+Resultados!D187</f>
        <v>9.7294726794709003</v>
      </c>
      <c r="C12" s="65">
        <f>+Resultados!E187</f>
        <v>10.811769481882845</v>
      </c>
      <c r="D12" s="65">
        <f>+Resultados!F187</f>
        <v>185.84947912602775</v>
      </c>
      <c r="E12" s="65">
        <f>+Resultados!G187</f>
        <v>2.4</v>
      </c>
      <c r="F12" s="65">
        <f>+Resultados!H187</f>
        <v>58.66715171397167</v>
      </c>
    </row>
    <row r="13" spans="1:6" x14ac:dyDescent="0.25">
      <c r="A13" s="69">
        <f>+Resultados!C188</f>
        <v>41823</v>
      </c>
      <c r="B13" s="103">
        <f>+Resultados!D188</f>
        <v>9.7384714017969891</v>
      </c>
      <c r="C13" s="65">
        <f>+Resultados!E188</f>
        <v>10.819853546904589</v>
      </c>
      <c r="D13" s="65">
        <f>+Resultados!F188</f>
        <v>186.41821263477459</v>
      </c>
      <c r="E13" s="65">
        <f>+Resultados!G188</f>
        <v>6.3</v>
      </c>
      <c r="F13" s="65">
        <f>+Resultados!H188</f>
        <v>99.883871348969507</v>
      </c>
    </row>
    <row r="14" spans="1:6" x14ac:dyDescent="0.25">
      <c r="A14" s="69">
        <f>+Resultados!C189</f>
        <v>41824</v>
      </c>
      <c r="B14" s="103">
        <f>+Resultados!D189</f>
        <v>9.7482252287112292</v>
      </c>
      <c r="C14" s="65">
        <f>+Resultados!E189</f>
        <v>10.828620053825258</v>
      </c>
      <c r="D14" s="65">
        <f>+Resultados!F189</f>
        <v>187.03747005771126</v>
      </c>
      <c r="E14" s="65">
        <f>+Resultados!G189</f>
        <v>2.6</v>
      </c>
      <c r="F14" s="65">
        <f>+Resultados!H189</f>
        <v>61.103901211445276</v>
      </c>
    </row>
    <row r="15" spans="1:6" x14ac:dyDescent="0.25">
      <c r="A15" s="69">
        <f>+Resultados!C190</f>
        <v>41825</v>
      </c>
      <c r="B15" s="103">
        <f>+Resultados!D190</f>
        <v>9.7587275526985149</v>
      </c>
      <c r="C15" s="65">
        <f>+Resultados!E190</f>
        <v>10.838064049847183</v>
      </c>
      <c r="D15" s="65">
        <f>+Resultados!F190</f>
        <v>187.70710472600123</v>
      </c>
      <c r="E15" s="65">
        <f>+Resultados!G190</f>
        <v>6</v>
      </c>
      <c r="F15" s="65">
        <f>+Resultados!H190</f>
        <v>97.262095854308583</v>
      </c>
    </row>
    <row r="16" spans="1:6" x14ac:dyDescent="0.25">
      <c r="A16" s="69">
        <f>+Resultados!C191</f>
        <v>41826</v>
      </c>
      <c r="B16" s="103">
        <f>+Resultados!D191</f>
        <v>9.7699713125651666</v>
      </c>
      <c r="C16" s="65">
        <f>+Resultados!E191</f>
        <v>10.84818023829191</v>
      </c>
      <c r="D16" s="65">
        <f>+Resultados!F191</f>
        <v>188.42695797160931</v>
      </c>
      <c r="E16" s="65">
        <f>+Resultados!G191</f>
        <v>8.1</v>
      </c>
      <c r="F16" s="65">
        <f>+Resultados!H191</f>
        <v>119.83748320316148</v>
      </c>
    </row>
    <row r="17" spans="1:6" x14ac:dyDescent="0.25">
      <c r="A17" s="69">
        <f>+Resultados!C192</f>
        <v>41827</v>
      </c>
      <c r="B17" s="103">
        <f>+Resultados!D192</f>
        <v>9.7819490095427977</v>
      </c>
      <c r="C17" s="65">
        <f>+Resultados!E192</f>
        <v>10.858962989905898</v>
      </c>
      <c r="D17" s="65">
        <f>+Resultados!F192</f>
        <v>189.19685888973723</v>
      </c>
      <c r="E17" s="65">
        <f>+Resultados!G192</f>
        <v>7.6</v>
      </c>
      <c r="F17" s="65">
        <f>+Resultados!H192</f>
        <v>114.90260211120734</v>
      </c>
    </row>
    <row r="18" spans="1:6" x14ac:dyDescent="0.25">
      <c r="A18" s="69">
        <f>+Resultados!C193</f>
        <v>41828</v>
      </c>
      <c r="B18" s="103">
        <f>+Resultados!D193</f>
        <v>9.7946527241800041</v>
      </c>
      <c r="C18" s="65">
        <f>+Resultados!E193</f>
        <v>10.870406354739114</v>
      </c>
      <c r="D18" s="65">
        <f>+Resultados!F193</f>
        <v>190.0166240892905</v>
      </c>
      <c r="E18" s="65">
        <f>+Resultados!G193</f>
        <v>6.4</v>
      </c>
      <c r="F18" s="65">
        <f>+Resultados!H193</f>
        <v>102.49112215849013</v>
      </c>
    </row>
    <row r="19" spans="1:6" x14ac:dyDescent="0.25">
      <c r="A19" s="69">
        <f>+Resultados!C194</f>
        <v>41829</v>
      </c>
      <c r="B19" s="103">
        <f>+Resultados!D194</f>
        <v>9.8080741339459827</v>
      </c>
      <c r="C19" s="65">
        <f>+Resultados!E194</f>
        <v>10.882504074546162</v>
      </c>
      <c r="D19" s="65">
        <f>+Resultados!F194</f>
        <v>190.88605743277827</v>
      </c>
      <c r="E19" s="65">
        <f>+Resultados!G194</f>
        <v>8.1</v>
      </c>
      <c r="F19" s="65">
        <f>+Resultados!H194</f>
        <v>121.06329928646639</v>
      </c>
    </row>
    <row r="20" spans="1:6" x14ac:dyDescent="0.25">
      <c r="A20" s="69">
        <f>+Resultados!C195</f>
        <v>41830</v>
      </c>
      <c r="B20" s="103">
        <f>+Resultados!D195</f>
        <v>9.8222045314685058</v>
      </c>
      <c r="C20" s="65">
        <f>+Resultados!E195</f>
        <v>10.895249595658413</v>
      </c>
      <c r="D20" s="65">
        <f>+Resultados!F195</f>
        <v>191.8049497671</v>
      </c>
      <c r="E20" s="65">
        <f>+Resultados!G195</f>
        <v>2.9</v>
      </c>
      <c r="F20" s="65">
        <f>+Resultados!H195</f>
        <v>65.671554000818105</v>
      </c>
    </row>
    <row r="21" spans="1:6" x14ac:dyDescent="0.25">
      <c r="A21" s="69">
        <f>+Resultados!C196</f>
        <v>41831</v>
      </c>
      <c r="B21" s="103">
        <f>+Resultados!D196</f>
        <v>9.8370348433273325</v>
      </c>
      <c r="C21" s="65">
        <f>+Resultados!E196</f>
        <v>10.908636082274349</v>
      </c>
      <c r="D21" s="65">
        <f>+Resultados!F196</f>
        <v>192.77307864672292</v>
      </c>
      <c r="E21" s="65">
        <f>+Resultados!G196</f>
        <v>6.8</v>
      </c>
      <c r="F21" s="65">
        <f>+Resultados!H196</f>
        <v>107.99068210375637</v>
      </c>
    </row>
    <row r="22" spans="1:6" x14ac:dyDescent="0.25">
      <c r="A22" s="69">
        <f>+Resultados!C197</f>
        <v>41832</v>
      </c>
      <c r="B22" s="103">
        <f>+Resultados!D197</f>
        <v>9.8525556493233974</v>
      </c>
      <c r="C22" s="65">
        <f>+Resultados!E197</f>
        <v>10.922656430114653</v>
      </c>
      <c r="D22" s="65">
        <f>+Resultados!F197</f>
        <v>193.79020805079097</v>
      </c>
      <c r="E22" s="65">
        <f>+Resultados!G197</f>
        <v>6.3</v>
      </c>
      <c r="F22" s="65">
        <f>+Resultados!H197</f>
        <v>103.03542478405515</v>
      </c>
    </row>
    <row r="23" spans="1:6" x14ac:dyDescent="0.25">
      <c r="A23" s="69">
        <f>+Resultados!C198</f>
        <v>41833</v>
      </c>
      <c r="B23" s="103">
        <f>+Resultados!D198</f>
        <v>9.8687572021438701</v>
      </c>
      <c r="C23" s="65">
        <f>+Resultados!E198</f>
        <v>10.937303280388077</v>
      </c>
      <c r="D23" s="65">
        <f>+Resultados!F198</f>
        <v>194.85608809573753</v>
      </c>
      <c r="E23" s="65">
        <f>+Resultados!G198</f>
        <v>3.6</v>
      </c>
      <c r="F23" s="65">
        <f>+Resultados!H198</f>
        <v>74.168689687725063</v>
      </c>
    </row>
    <row r="24" spans="1:6" x14ac:dyDescent="0.25">
      <c r="A24" s="69">
        <f>+Resultados!C199</f>
        <v>41834</v>
      </c>
      <c r="B24" s="103">
        <f>+Resultados!D199</f>
        <v>9.8856294473434545</v>
      </c>
      <c r="C24" s="65">
        <f>+Resultados!E199</f>
        <v>10.952569034014029</v>
      </c>
      <c r="D24" s="65">
        <f>+Resultados!F199</f>
        <v>195.97045474500231</v>
      </c>
      <c r="E24" s="65">
        <f>+Resultados!G199</f>
        <v>0.5</v>
      </c>
      <c r="F24" s="65">
        <f>+Resultados!H199</f>
        <v>40.726218889949749</v>
      </c>
    </row>
    <row r="25" spans="1:6" x14ac:dyDescent="0.25">
      <c r="A25" s="69">
        <f>+Resultados!C200</f>
        <v>41835</v>
      </c>
      <c r="B25" s="103">
        <f>+Resultados!D200</f>
        <v>9.9031620435630234</v>
      </c>
      <c r="C25" s="65">
        <f>+Resultados!E200</f>
        <v>10.968445866047926</v>
      </c>
      <c r="D25" s="65">
        <f>+Resultados!F200</f>
        <v>197.13302951746536</v>
      </c>
      <c r="E25" s="65">
        <f>+Resultados!G200</f>
        <v>0</v>
      </c>
      <c r="F25" s="65">
        <f>+Resultados!H200</f>
        <v>35.483945313143764</v>
      </c>
    </row>
    <row r="26" spans="1:6" x14ac:dyDescent="0.25">
      <c r="A26" s="69">
        <f>+Resultados!C201</f>
        <v>41836</v>
      </c>
      <c r="B26" s="103">
        <f>+Resultados!D201</f>
        <v>9.9213443829078347</v>
      </c>
      <c r="C26" s="65">
        <f>+Resultados!E201</f>
        <v>10.984925740255916</v>
      </c>
      <c r="D26" s="65">
        <f>+Resultados!F201</f>
        <v>198.34351919622463</v>
      </c>
      <c r="E26" s="65">
        <f>+Resultados!G201</f>
        <v>1</v>
      </c>
      <c r="F26" s="65">
        <f>+Resultados!H201</f>
        <v>46.697211838300298</v>
      </c>
    </row>
    <row r="27" spans="1:6" x14ac:dyDescent="0.25">
      <c r="A27" s="69">
        <f>+Resultados!C202</f>
        <v>41837</v>
      </c>
      <c r="B27" s="103">
        <f>+Resultados!D202</f>
        <v>9.9401656114092685</v>
      </c>
      <c r="C27" s="65">
        <f>+Resultados!E202</f>
        <v>11.002000423786221</v>
      </c>
      <c r="D27" s="65">
        <f>+Resultados!F202</f>
        <v>199.60161553934682</v>
      </c>
      <c r="E27" s="65">
        <f>+Resultados!G202</f>
        <v>7.6</v>
      </c>
      <c r="F27" s="65">
        <f>+Resultados!H202</f>
        <v>119.86399021810865</v>
      </c>
    </row>
    <row r="28" spans="1:6" x14ac:dyDescent="0.25">
      <c r="A28" s="69">
        <f>+Resultados!C203</f>
        <v>41838</v>
      </c>
      <c r="B28" s="103">
        <f>+Resultados!D203</f>
        <v>9.9596146494959505</v>
      </c>
      <c r="C28" s="65">
        <f>+Resultados!E203</f>
        <v>11.019661501885391</v>
      </c>
      <c r="D28" s="65">
        <f>+Resultados!F203</f>
        <v>200.90699499421331</v>
      </c>
      <c r="E28" s="65">
        <f>+Resultados!G203</f>
        <v>8</v>
      </c>
      <c r="F28" s="65">
        <f>+Resultados!H203</f>
        <v>124.92078728497881</v>
      </c>
    </row>
    <row r="29" spans="1:6" x14ac:dyDescent="0.25">
      <c r="A29" s="69">
        <f>+Resultados!C204</f>
        <v>41839</v>
      </c>
      <c r="B29" s="103">
        <f>+Resultados!D204</f>
        <v>9.979680212402517</v>
      </c>
      <c r="C29" s="65">
        <f>+Resultados!E204</f>
        <v>11.037900392609089</v>
      </c>
      <c r="D29" s="65">
        <f>+Resultados!F204</f>
        <v>202.25931841708027</v>
      </c>
      <c r="E29" s="65">
        <f>+Resultados!G204</f>
        <v>8.9</v>
      </c>
      <c r="F29" s="65">
        <f>+Resultados!H204</f>
        <v>135.61420126170199</v>
      </c>
    </row>
    <row r="30" spans="1:6" x14ac:dyDescent="0.25">
      <c r="A30" s="69">
        <f>+Resultados!C205</f>
        <v>41840</v>
      </c>
      <c r="B30" s="103">
        <f>+Resultados!D205</f>
        <v>10.000350830447001</v>
      </c>
      <c r="C30" s="65">
        <f>+Resultados!E205</f>
        <v>11.056708361478316</v>
      </c>
      <c r="D30" s="65">
        <f>+Resultados!F205</f>
        <v>203.65823079944633</v>
      </c>
      <c r="E30" s="65">
        <f>+Resultados!G205</f>
        <v>4.7</v>
      </c>
      <c r="F30" s="65">
        <f>+Resultados!H205</f>
        <v>89.302287300566675</v>
      </c>
    </row>
    <row r="31" spans="1:6" x14ac:dyDescent="0.25">
      <c r="A31" s="69">
        <f>+Resultados!C206</f>
        <v>41841</v>
      </c>
      <c r="B31" s="103">
        <f>+Resultados!D206</f>
        <v>10.021614869110776</v>
      </c>
      <c r="C31" s="65">
        <f>+Resultados!E206</f>
        <v>11.076076536033904</v>
      </c>
      <c r="D31" s="65">
        <f>+Resultados!F206</f>
        <v>205.10336100280699</v>
      </c>
      <c r="E31" s="65">
        <f>+Resultados!G206</f>
        <v>0</v>
      </c>
      <c r="F31" s="65">
        <f>+Resultados!H206</f>
        <v>36.918604980505258</v>
      </c>
    </row>
    <row r="32" spans="1:6" x14ac:dyDescent="0.25">
      <c r="A32" s="69">
        <f>+Resultados!C207</f>
        <v>41842</v>
      </c>
      <c r="B32" s="103">
        <f>+Resultados!D207</f>
        <v>10.043460548858215</v>
      </c>
      <c r="C32" s="65">
        <f>+Resultados!E207</f>
        <v>11.095995920243782</v>
      </c>
      <c r="D32" s="65">
        <f>+Resultados!F207</f>
        <v>206.5943215033387</v>
      </c>
      <c r="E32" s="65">
        <f>+Resultados!G207</f>
        <v>0</v>
      </c>
      <c r="F32" s="65">
        <f>+Resultados!H207</f>
        <v>37.186977870600963</v>
      </c>
    </row>
    <row r="33" spans="1:6" x14ac:dyDescent="0.25">
      <c r="A33" s="69">
        <f>+Resultados!C208</f>
        <v>41843</v>
      </c>
      <c r="B33" s="103">
        <f>+Resultados!D208</f>
        <v>10.065875964636746</v>
      </c>
      <c r="C33" s="65">
        <f>+Resultados!E208</f>
        <v>11.116457408719615</v>
      </c>
      <c r="D33" s="65">
        <f>+Resultados!F208</f>
        <v>208.13070814802757</v>
      </c>
      <c r="E33" s="65">
        <f>+Resultados!G208</f>
        <v>0</v>
      </c>
      <c r="F33" s="65">
        <f>+Resultados!H208</f>
        <v>37.463527466644962</v>
      </c>
    </row>
    <row r="34" spans="1:6" x14ac:dyDescent="0.25">
      <c r="A34" s="69">
        <f>+Resultados!C209</f>
        <v>41844</v>
      </c>
      <c r="B34" s="103">
        <f>+Resultados!D209</f>
        <v>10.088849105001531</v>
      </c>
      <c r="C34" s="65">
        <f>+Resultados!E209</f>
        <v>11.137451800701699</v>
      </c>
      <c r="D34" s="65">
        <f>+Resultados!F209</f>
        <v>209.71209992371399</v>
      </c>
      <c r="E34" s="65">
        <f>+Resultados!G209</f>
        <v>0</v>
      </c>
      <c r="F34" s="65">
        <f>+Resultados!H209</f>
        <v>37.748177986268516</v>
      </c>
    </row>
    <row r="35" spans="1:6" x14ac:dyDescent="0.25">
      <c r="A35" s="69">
        <f>+Resultados!C210</f>
        <v>41845</v>
      </c>
      <c r="B35" s="103">
        <f>+Resultados!D210</f>
        <v>10.112367870812871</v>
      </c>
      <c r="C35" s="65">
        <f>+Resultados!E210</f>
        <v>11.15896981377308</v>
      </c>
      <c r="D35" s="65">
        <f>+Resultados!F210</f>
        <v>211.33805874048232</v>
      </c>
      <c r="E35" s="65">
        <f>+Resultados!G210</f>
        <v>0.3</v>
      </c>
      <c r="F35" s="65">
        <f>+Resultados!H210</f>
        <v>41.489180394517554</v>
      </c>
    </row>
    <row r="36" spans="1:6" x14ac:dyDescent="0.25">
      <c r="A36" s="69">
        <f>+Resultados!C211</f>
        <v>41846</v>
      </c>
      <c r="B36" s="103">
        <f>+Resultados!D211</f>
        <v>10.136420093458236</v>
      </c>
      <c r="C36" s="65">
        <f>+Resultados!E211</f>
        <v>11.181002097266477</v>
      </c>
      <c r="D36" s="65">
        <f>+Resultados!F211</f>
        <v>213.00812923077413</v>
      </c>
      <c r="E36" s="65">
        <f>+Resultados!G211</f>
        <v>0.4</v>
      </c>
      <c r="F36" s="65">
        <f>+Resultados!H211</f>
        <v>42.964573590304589</v>
      </c>
    </row>
    <row r="37" spans="1:6" x14ac:dyDescent="0.25">
      <c r="A37" s="69">
        <f>+Resultados!C212</f>
        <v>41847</v>
      </c>
      <c r="B37" s="64">
        <f>+Resultados!D212</f>
        <v>10.16099355255488</v>
      </c>
      <c r="C37" s="65">
        <f>+Resultados!E212</f>
        <v>11.2035392453299</v>
      </c>
      <c r="D37" s="65">
        <f>+Resultados!F212</f>
        <v>214.72183856555387</v>
      </c>
      <c r="E37" s="65">
        <f>+Resultados!G212</f>
        <v>5.9</v>
      </c>
      <c r="F37" s="65">
        <f>+Resultados!H212</f>
        <v>107.22318241975442</v>
      </c>
    </row>
    <row r="38" spans="1:6" x14ac:dyDescent="0.25">
      <c r="A38" s="69">
        <f>+Resultados!C213</f>
        <v>41848</v>
      </c>
      <c r="B38" s="64">
        <f>+Resultados!D213</f>
        <v>10.186075993092906</v>
      </c>
      <c r="C38" s="65">
        <f>+Resultados!E213</f>
        <v>11.226571809619529</v>
      </c>
      <c r="D38" s="65">
        <f>+Resultados!F213</f>
        <v>216.47869628879207</v>
      </c>
      <c r="E38" s="65">
        <f>+Resultados!G213</f>
        <v>7</v>
      </c>
      <c r="F38" s="65">
        <f>+Resultados!H213</f>
        <v>120.78795630202838</v>
      </c>
    </row>
    <row r="39" spans="1:6" x14ac:dyDescent="0.25">
      <c r="A39" s="69">
        <f>+Resultados!C214</f>
        <v>41849</v>
      </c>
      <c r="B39" s="64">
        <f>+Resultados!D214</f>
        <v>10.21165514198276</v>
      </c>
      <c r="C39" s="65">
        <f>+Resultados!E214</f>
        <v>11.250090311590837</v>
      </c>
      <c r="D39" s="65">
        <f>+Resultados!F214</f>
        <v>218.27819417147924</v>
      </c>
      <c r="E39" s="65">
        <f>+Resultados!G214</f>
        <v>5.5</v>
      </c>
      <c r="F39" s="65">
        <f>+Resultados!H214</f>
        <v>103.95065427792316</v>
      </c>
    </row>
    <row r="40" spans="1:6" x14ac:dyDescent="0.25">
      <c r="A40" s="69">
        <f>+Resultados!C215</f>
        <v>41850</v>
      </c>
      <c r="B40" s="64">
        <f>+Resultados!D215</f>
        <v>10.237718723975043</v>
      </c>
      <c r="C40" s="65">
        <f>+Resultados!E215</f>
        <v>11.274085254361687</v>
      </c>
      <c r="D40" s="65">
        <f>+Resultados!F215</f>
        <v>220.119806086311</v>
      </c>
      <c r="E40" s="65">
        <f>+Resultados!G215</f>
        <v>3.5</v>
      </c>
      <c r="F40" s="65">
        <f>+Resultados!H215</f>
        <v>81.010729824572905</v>
      </c>
    </row>
    <row r="41" spans="1:6" x14ac:dyDescent="0.25">
      <c r="A41" s="69">
        <f>+Resultados!C216</f>
        <v>41851</v>
      </c>
      <c r="B41" s="64">
        <f>+Resultados!D216</f>
        <v>10.264254476924529</v>
      </c>
      <c r="C41" s="65">
        <f>+Resultados!E216</f>
        <v>11.298547134123595</v>
      </c>
      <c r="D41" s="65">
        <f>+Resultados!F216</f>
        <v>222.00298790412478</v>
      </c>
      <c r="E41" s="65">
        <f>+Resultados!G216</f>
        <v>0.8</v>
      </c>
      <c r="F41" s="65">
        <f>+Resultados!H216</f>
        <v>49.477187560667026</v>
      </c>
    </row>
    <row r="42" spans="1:6" x14ac:dyDescent="0.25">
      <c r="A42" s="69">
        <f>+Resultados!C217</f>
        <v>41852</v>
      </c>
      <c r="B42" s="64">
        <f>+Resultados!D217</f>
        <v>10.291250166374187</v>
      </c>
      <c r="C42" s="65">
        <f>+Resultados!E217</f>
        <v>11.323466451079996</v>
      </c>
      <c r="D42" s="65">
        <f>+Resultados!F217</f>
        <v>223.92717741309517</v>
      </c>
      <c r="E42" s="65">
        <f>+Resultados!G217</f>
        <v>2</v>
      </c>
      <c r="F42" s="65">
        <f>+Resultados!H217</f>
        <v>64.24177750921514</v>
      </c>
    </row>
    <row r="43" spans="1:6" x14ac:dyDescent="0.25">
      <c r="A43" s="69">
        <f>+Resultados!C218</f>
        <v>41853</v>
      </c>
      <c r="B43" s="64">
        <f>+Resultados!D218</f>
        <v>10.318693599438669</v>
      </c>
      <c r="C43" s="65">
        <f>+Resultados!E218</f>
        <v>11.348833719892895</v>
      </c>
      <c r="D43" s="65">
        <f>+Resultados!F218</f>
        <v>225.89179426162286</v>
      </c>
      <c r="E43" s="65">
        <f>+Resultados!G218</f>
        <v>0.6</v>
      </c>
      <c r="F43" s="65">
        <f>+Resultados!H218</f>
        <v>47.884721591459709</v>
      </c>
    </row>
    <row r="44" spans="1:6" x14ac:dyDescent="0.25">
      <c r="A44" s="69">
        <f>+Resultados!C219</f>
        <v>41854</v>
      </c>
      <c r="B44" s="64">
        <f>+Resultados!D219</f>
        <v>10.346572637970608</v>
      </c>
      <c r="C44" s="65">
        <f>+Resultados!E219</f>
        <v>11.374639479621694</v>
      </c>
      <c r="D44" s="65">
        <f>+Resultados!F219</f>
        <v>227.89623992578152</v>
      </c>
      <c r="E44" s="65">
        <f>+Resultados!G219</f>
        <v>7.7</v>
      </c>
      <c r="F44" s="65">
        <f>+Resultados!H219</f>
        <v>134.30251009328273</v>
      </c>
    </row>
    <row r="45" spans="1:6" x14ac:dyDescent="0.25">
      <c r="A45" s="69">
        <f>+Resultados!C220</f>
        <v>41855</v>
      </c>
      <c r="B45" s="64">
        <f>+Resultados!D220</f>
        <v>10.37487521099635</v>
      </c>
      <c r="C45" s="65">
        <f>+Resultados!E220</f>
        <v>11.40087430314057</v>
      </c>
      <c r="D45" s="65">
        <f>+Resultados!F220</f>
        <v>229.93989770210698</v>
      </c>
      <c r="E45" s="65">
        <f>+Resultados!G220</f>
        <v>1.2</v>
      </c>
      <c r="F45" s="65">
        <f>+Resultados!H220</f>
        <v>56.016859452088859</v>
      </c>
    </row>
    <row r="46" spans="1:6" x14ac:dyDescent="0.25">
      <c r="A46" s="69">
        <f>+Resultados!C221</f>
        <v>41856</v>
      </c>
      <c r="B46" s="64">
        <f>+Resultados!D221</f>
        <v>10.403589326411417</v>
      </c>
      <c r="C46" s="65">
        <f>+Resultados!E221</f>
        <v>11.427528806022972</v>
      </c>
      <c r="D46" s="65">
        <f>+Resultados!F221</f>
        <v>232.02213272643834</v>
      </c>
      <c r="E46" s="65">
        <f>+Resultados!G221</f>
        <v>1.1000000000000001</v>
      </c>
      <c r="F46" s="65">
        <f>+Resultados!H221</f>
        <v>55.256768534144591</v>
      </c>
    </row>
    <row r="47" spans="1:6" x14ac:dyDescent="0.25">
      <c r="A47" s="69">
        <f>+Resultados!C222</f>
        <v>41857</v>
      </c>
      <c r="B47" s="64">
        <f>+Resultados!D222</f>
        <v>10.432703081929047</v>
      </c>
      <c r="C47" s="65">
        <f>+Resultados!E222</f>
        <v>11.454593654884233</v>
      </c>
      <c r="D47" s="65">
        <f>+Resultados!F222</f>
        <v>234.14229201944164</v>
      </c>
      <c r="E47" s="65">
        <f>+Resultados!G222</f>
        <v>8.5</v>
      </c>
      <c r="F47" s="65">
        <f>+Resultados!H222</f>
        <v>147.06714695346233</v>
      </c>
    </row>
    <row r="48" spans="1:6" x14ac:dyDescent="0.25">
      <c r="A48" s="69">
        <f>+Resultados!C223</f>
        <v>41858</v>
      </c>
      <c r="B48" s="64">
        <f>+Resultados!D223</f>
        <v>10.462204675278256</v>
      </c>
      <c r="C48" s="65">
        <f>+Resultados!E223</f>
        <v>11.482059575175361</v>
      </c>
      <c r="D48" s="65">
        <f>+Resultados!F223</f>
        <v>236.29970455936609</v>
      </c>
      <c r="E48" s="65">
        <f>+Resultados!G223</f>
        <v>8.6</v>
      </c>
      <c r="F48" s="65">
        <f>+Resultados!H223</f>
        <v>149.36588495002431</v>
      </c>
    </row>
    <row r="49" spans="1:6" x14ac:dyDescent="0.25">
      <c r="A49" s="69">
        <f>+Resultados!C224</f>
        <v>41859</v>
      </c>
      <c r="B49" s="64">
        <f>+Resultados!D224</f>
        <v>10.492082413650907</v>
      </c>
      <c r="C49" s="65">
        <f>+Resultados!E224</f>
        <v>11.509917358423305</v>
      </c>
      <c r="D49" s="65">
        <f>+Resultados!F224</f>
        <v>238.49368138250452</v>
      </c>
      <c r="E49" s="65">
        <f>+Resultados!G224</f>
        <v>8.3000000000000007</v>
      </c>
      <c r="F49" s="65">
        <f>+Resultados!H224</f>
        <v>146.69507535936387</v>
      </c>
    </row>
    <row r="50" spans="1:6" x14ac:dyDescent="0.25">
      <c r="A50" s="69">
        <f>+Resultados!C225</f>
        <v>41860</v>
      </c>
      <c r="B50" s="64">
        <f>+Resultados!D225</f>
        <v>10.522324722399755</v>
      </c>
      <c r="C50" s="65">
        <f>+Resultados!E225</f>
        <v>11.538157868914791</v>
      </c>
      <c r="D50" s="65">
        <f>+Resultados!F225</f>
        <v>240.72351571174516</v>
      </c>
      <c r="E50" s="65">
        <f>+Resultados!G225</f>
        <v>8.1</v>
      </c>
      <c r="F50" s="65">
        <f>+Resultados!H225</f>
        <v>145.24908543801956</v>
      </c>
    </row>
    <row r="51" spans="1:6" x14ac:dyDescent="0.25">
      <c r="A51" s="69">
        <f>+Resultados!C226</f>
        <v>41861</v>
      </c>
      <c r="B51" s="64">
        <f>+Resultados!D226</f>
        <v>10.55292015299216</v>
      </c>
      <c r="C51" s="65">
        <f>+Resultados!E226</f>
        <v>11.566772049822905</v>
      </c>
      <c r="D51" s="65">
        <f>+Resultados!F226</f>
        <v>242.988483113526</v>
      </c>
      <c r="E51" s="65">
        <f>+Resultados!G226</f>
        <v>7.6</v>
      </c>
      <c r="F51" s="65">
        <f>+Resultados!H226</f>
        <v>139.98539635179085</v>
      </c>
    </row>
    <row r="52" spans="1:6" x14ac:dyDescent="0.25">
      <c r="A52" s="69">
        <f>+Resultados!C227</f>
        <v>41862</v>
      </c>
      <c r="B52" s="64">
        <f>+Resultados!D227</f>
        <v>10.583857390226402</v>
      </c>
      <c r="C52" s="65">
        <f>+Resultados!E227</f>
        <v>11.595750928777186</v>
      </c>
      <c r="D52" s="65">
        <f>+Resultados!F227</f>
        <v>245.28784168341491</v>
      </c>
      <c r="E52" s="65">
        <f>+Resultados!G227</f>
        <v>8.3000000000000007</v>
      </c>
      <c r="F52" s="65">
        <f>+Resultados!H227</f>
        <v>149.9486827192506</v>
      </c>
    </row>
    <row r="53" spans="1:6" x14ac:dyDescent="0.25">
      <c r="A53" s="69">
        <f>+Resultados!C228</f>
        <v>41863</v>
      </c>
      <c r="B53" s="64">
        <f>+Resultados!D228</f>
        <v>10.615125258719662</v>
      </c>
      <c r="C53" s="65">
        <f>+Resultados!E228</f>
        <v>11.625085622879757</v>
      </c>
      <c r="D53" s="65">
        <f>+Resultados!F228</f>
        <v>247.62083226046241</v>
      </c>
      <c r="E53" s="65">
        <f>+Resultados!G228</f>
        <v>8.6</v>
      </c>
      <c r="F53" s="65">
        <f>+Resultados!H228</f>
        <v>154.90926425400494</v>
      </c>
    </row>
    <row r="54" spans="1:6" x14ac:dyDescent="0.25">
      <c r="A54" s="69">
        <f>+Resultados!C229</f>
        <v>41864</v>
      </c>
      <c r="B54" s="64">
        <f>+Resultados!D229</f>
        <v>10.646712728678756</v>
      </c>
      <c r="C54" s="65">
        <f>+Resultados!E229</f>
        <v>11.654767343171477</v>
      </c>
      <c r="D54" s="65">
        <f>+Resultados!F229</f>
        <v>249.98667867039092</v>
      </c>
      <c r="E54" s="65">
        <f>+Resultados!G229</f>
        <v>6.6</v>
      </c>
      <c r="F54" s="65">
        <f>+Resultados!H229</f>
        <v>130.23063762420284</v>
      </c>
    </row>
    <row r="55" spans="1:6" x14ac:dyDescent="0.25">
      <c r="A55" s="69">
        <f>+Resultados!C230</f>
        <v>41865</v>
      </c>
      <c r="B55" s="64">
        <f>+Resultados!D230</f>
        <v>10.678608920966445</v>
      </c>
      <c r="C55" s="65">
        <f>+Resultados!E230</f>
        <v>11.684787398553553</v>
      </c>
      <c r="D55" s="65">
        <f>+Resultados!F230</f>
        <v>252.38458799760247</v>
      </c>
      <c r="E55" s="65">
        <f>+Resultados!G230</f>
        <v>5.6</v>
      </c>
      <c r="F55" s="65">
        <f>+Resultados!H230</f>
        <v>118.22377584002523</v>
      </c>
    </row>
    <row r="56" spans="1:6" x14ac:dyDescent="0.25">
      <c r="A56" s="69">
        <f>+Resultados!C231</f>
        <v>41866</v>
      </c>
      <c r="B56" s="64">
        <f>+Resultados!D231</f>
        <v>10.710803111477674</v>
      </c>
      <c r="C56" s="65">
        <f>+Resultados!E231</f>
        <v>11.715137199171307</v>
      </c>
      <c r="D56" s="65">
        <f>+Resultados!F231</f>
        <v>254.81375088590707</v>
      </c>
      <c r="E56" s="65">
        <f>+Resultados!G231</f>
        <v>4.4000000000000004</v>
      </c>
      <c r="F56" s="65">
        <f>+Resultados!H231</f>
        <v>103.43912127440261</v>
      </c>
    </row>
    <row r="57" spans="1:6" x14ac:dyDescent="0.25">
      <c r="A57" s="69">
        <f>+Resultados!C232</f>
        <v>41867</v>
      </c>
      <c r="B57" s="64">
        <f>+Resultados!D232</f>
        <v>10.743284734841632</v>
      </c>
      <c r="C57" s="65">
        <f>+Resultados!E232</f>
        <v>11.745808259267964</v>
      </c>
      <c r="D57" s="65">
        <f>+Resultados!F232</f>
        <v>257.2733418677953</v>
      </c>
      <c r="E57" s="65">
        <f>+Resultados!G232</f>
        <v>0.5</v>
      </c>
      <c r="F57" s="65">
        <f>+Resultados!H232</f>
        <v>52.8947264254573</v>
      </c>
    </row>
    <row r="58" spans="1:6" x14ac:dyDescent="0.25">
      <c r="A58" s="69">
        <f>+Resultados!C233</f>
        <v>41868</v>
      </c>
      <c r="B58" s="64">
        <f>+Resultados!D233</f>
        <v>10.776043387466594</v>
      </c>
      <c r="C58" s="65">
        <f>+Resultados!E233</f>
        <v>11.776792199517439</v>
      </c>
      <c r="D58" s="65">
        <f>+Resultados!F233</f>
        <v>259.76251972199867</v>
      </c>
      <c r="E58" s="65">
        <f>+Resultados!G233</f>
        <v>6</v>
      </c>
      <c r="F58" s="65">
        <f>+Resultados!H233</f>
        <v>126.30558908094021</v>
      </c>
    </row>
    <row r="59" spans="1:6" x14ac:dyDescent="0.25">
      <c r="A59" s="69">
        <f>+Resultados!C234</f>
        <v>41869</v>
      </c>
      <c r="B59" s="64">
        <f>+Resultados!D234</f>
        <v>10.809068829945749</v>
      </c>
      <c r="C59" s="65">
        <f>+Resultados!E234</f>
        <v>11.808080748845947</v>
      </c>
      <c r="D59" s="65">
        <f>+Resultados!F234</f>
        <v>262.28042785900317</v>
      </c>
      <c r="E59" s="65">
        <f>+Resultados!G234</f>
        <v>8</v>
      </c>
      <c r="F59" s="65">
        <f>+Resultados!H234</f>
        <v>153.97581459693347</v>
      </c>
    </row>
    <row r="60" spans="1:6" x14ac:dyDescent="0.25">
      <c r="A60" s="69">
        <f>+Resultados!C235</f>
        <v>41870</v>
      </c>
      <c r="B60" s="64">
        <f>+Resultados!D235</f>
        <v>10.842350988842979</v>
      </c>
      <c r="C60" s="65">
        <f>+Resultados!E235</f>
        <v>11.839665745753226</v>
      </c>
      <c r="D60" s="65">
        <f>+Resultados!F235</f>
        <v>264.82619473410625</v>
      </c>
      <c r="E60" s="65">
        <f>+Resultados!G235</f>
        <v>7.9</v>
      </c>
      <c r="F60" s="65">
        <f>+Resultados!H235</f>
        <v>153.79605010186742</v>
      </c>
    </row>
    <row r="61" spans="1:6" x14ac:dyDescent="0.25">
      <c r="A61" s="69">
        <f>+Resultados!C236</f>
        <v>41871</v>
      </c>
      <c r="B61" s="64">
        <f>+Resultados!D236</f>
        <v>10.875879957878359</v>
      </c>
      <c r="C61" s="65">
        <f>+Resultados!E236</f>
        <v>11.871539139144735</v>
      </c>
      <c r="D61" s="65">
        <f>+Resultados!F236</f>
        <v>267.39893428753032</v>
      </c>
      <c r="E61" s="65">
        <f>+Resultados!G236</f>
        <v>6.9</v>
      </c>
      <c r="F61" s="65">
        <f>+Resultados!H236</f>
        <v>141.43726571186775</v>
      </c>
    </row>
    <row r="62" spans="1:6" x14ac:dyDescent="0.25">
      <c r="A62" s="69">
        <f>+Resultados!C237</f>
        <v>41872</v>
      </c>
      <c r="B62" s="64">
        <f>+Resultados!D237</f>
        <v>10.909645998533888</v>
      </c>
      <c r="C62" s="65">
        <f>+Resultados!E237</f>
        <v>11.903692988686988</v>
      </c>
      <c r="D62" s="65">
        <f>+Resultados!F237</f>
        <v>269.99774641103335</v>
      </c>
      <c r="E62" s="65">
        <f>+Resultados!G237</f>
        <v>1.7</v>
      </c>
      <c r="F62" s="65">
        <f>+Resultados!H237</f>
        <v>71.739473771543814</v>
      </c>
    </row>
    <row r="63" spans="1:6" x14ac:dyDescent="0.25">
      <c r="A63" s="69">
        <f>+Resultados!C238</f>
        <v>41873</v>
      </c>
      <c r="B63" s="64">
        <f>+Resultados!D238</f>
        <v>10.943639540100175</v>
      </c>
      <c r="C63" s="65">
        <f>+Resultados!E238</f>
        <v>11.936119464698578</v>
      </c>
      <c r="D63" s="65">
        <f>+Resultados!F238</f>
        <v>272.62171744038312</v>
      </c>
      <c r="E63" s="65">
        <f>+Resultados!G238</f>
        <v>2.2999999999999998</v>
      </c>
      <c r="F63" s="65">
        <f>+Resultados!H238</f>
        <v>80.584868909042939</v>
      </c>
    </row>
    <row r="64" spans="1:6" x14ac:dyDescent="0.25">
      <c r="A64" s="69">
        <f>+Resultados!C239</f>
        <v>41874</v>
      </c>
      <c r="B64" s="64">
        <f>+Resultados!D239</f>
        <v>10.977851179185452</v>
      </c>
      <c r="C64" s="65">
        <f>+Resultados!E239</f>
        <v>11.968810847589996</v>
      </c>
      <c r="D64" s="65">
        <f>+Resultados!F239</f>
        <v>275.26992067299341</v>
      </c>
      <c r="E64" s="65">
        <f>+Resultados!G239</f>
        <v>0</v>
      </c>
      <c r="F64" s="65">
        <f>+Resultados!H239</f>
        <v>49.548585721138814</v>
      </c>
    </row>
    <row r="65" spans="1:6" x14ac:dyDescent="0.25">
      <c r="A65" s="69">
        <f>+Resultados!C240</f>
        <v>41875</v>
      </c>
      <c r="B65" s="64">
        <f>+Resultados!D240</f>
        <v>11.012271678708361</v>
      </c>
      <c r="C65" s="65">
        <f>+Resultados!E240</f>
        <v>12.001759526865623</v>
      </c>
      <c r="D65" s="65">
        <f>+Resultados!F240</f>
        <v>277.94141690994928</v>
      </c>
      <c r="E65" s="65">
        <f>+Resultados!G240</f>
        <v>6.1</v>
      </c>
      <c r="F65" s="65">
        <f>+Resultados!H240</f>
        <v>134.70712019219127</v>
      </c>
    </row>
    <row r="66" spans="1:6" x14ac:dyDescent="0.25">
      <c r="A66" s="69">
        <f>+Resultados!C241</f>
        <v>41876</v>
      </c>
      <c r="B66" s="64">
        <f>+Resultados!D241</f>
        <v>11.046891966396085</v>
      </c>
      <c r="C66" s="65">
        <f>+Resultados!E241</f>
        <v>12.034957999701637</v>
      </c>
      <c r="D66" s="65">
        <f>+Resultados!F241</f>
        <v>280.63525502158166</v>
      </c>
      <c r="E66" s="65">
        <f>+Resultados!G241</f>
        <v>7.6</v>
      </c>
      <c r="F66" s="65">
        <f>+Resultados!H241</f>
        <v>156.70307025808026</v>
      </c>
    </row>
    <row r="67" spans="1:6" x14ac:dyDescent="0.25">
      <c r="A67" s="69">
        <f>+Resultados!C242</f>
        <v>41877</v>
      </c>
      <c r="B67" s="64">
        <f>+Resultados!D242</f>
        <v>11.081703132809571</v>
      </c>
      <c r="C67" s="65">
        <f>+Resultados!E242</f>
        <v>12.068398869113697</v>
      </c>
      <c r="D67" s="65">
        <f>+Resultados!F242</f>
        <v>283.35047253568951</v>
      </c>
      <c r="E67" s="65">
        <f>+Resultados!G242</f>
        <v>0.2</v>
      </c>
      <c r="F67" s="65">
        <f>+Resultados!H242</f>
        <v>53.815698930427395</v>
      </c>
    </row>
    <row r="68" spans="1:6" x14ac:dyDescent="0.25">
      <c r="A68" s="69">
        <f>+Resultados!C243</f>
        <v>41878</v>
      </c>
      <c r="B68" s="64">
        <f>+Resultados!D243</f>
        <v>11.116696428917384</v>
      </c>
      <c r="C68" s="65">
        <f>+Resultados!E243</f>
        <v>12.102074841728504</v>
      </c>
      <c r="D68" s="65">
        <f>+Resultados!F243</f>
        <v>286.08609624744264</v>
      </c>
      <c r="E68" s="65">
        <f>+Resultados!G243</f>
        <v>0.6</v>
      </c>
      <c r="F68" s="65">
        <f>+Resultados!H243</f>
        <v>59.987985391055147</v>
      </c>
    </row>
    <row r="69" spans="1:6" x14ac:dyDescent="0.25">
      <c r="A69" s="69">
        <f>+Resultados!C244</f>
        <v>41879</v>
      </c>
      <c r="B69" s="64">
        <f>+Resultados!D244</f>
        <v>11.151863263239706</v>
      </c>
      <c r="C69" s="65">
        <f>+Resultados!E244</f>
        <v>12.135978725173327</v>
      </c>
      <c r="D69" s="65">
        <f>+Resultados!F244</f>
        <v>288.84114284993638</v>
      </c>
      <c r="E69" s="65">
        <f>+Resultados!G244</f>
        <v>0</v>
      </c>
      <c r="F69" s="65">
        <f>+Resultados!H244</f>
        <v>51.991405712988545</v>
      </c>
    </row>
    <row r="70" spans="1:6" x14ac:dyDescent="0.25">
      <c r="A70" s="69">
        <f>+Resultados!C245</f>
        <v>41880</v>
      </c>
      <c r="B70" s="64">
        <f>+Resultados!D245</f>
        <v>11.187195198583781</v>
      </c>
      <c r="C70" s="65">
        <f>+Resultados!E245</f>
        <v>12.17010342509767</v>
      </c>
      <c r="D70" s="65">
        <f>+Resultados!F245</f>
        <v>291.61461958432011</v>
      </c>
      <c r="E70" s="65">
        <f>+Resultados!G245</f>
        <v>2.6</v>
      </c>
      <c r="F70" s="65">
        <f>+Resultados!H245</f>
        <v>89.766186175226821</v>
      </c>
    </row>
    <row r="71" spans="1:6" x14ac:dyDescent="0.25">
      <c r="A71" s="69">
        <f>+Resultados!C246</f>
        <v>41881</v>
      </c>
      <c r="B71" s="64">
        <f>+Resultados!D246</f>
        <v>11.222683948391769</v>
      </c>
      <c r="C71" s="65">
        <f>+Resultados!E246</f>
        <v>12.204441941841178</v>
      </c>
      <c r="D71" s="65">
        <f>+Resultados!F246</f>
        <v>294.40552490835387</v>
      </c>
      <c r="E71" s="65">
        <f>+Resultados!G246</f>
        <v>8.4</v>
      </c>
      <c r="F71" s="65">
        <f>+Resultados!H246</f>
        <v>174.18980723625947</v>
      </c>
    </row>
    <row r="72" spans="1:6" x14ac:dyDescent="0.25">
      <c r="A72" s="69">
        <f>+Resultados!C247</f>
        <v>41882</v>
      </c>
      <c r="B72" s="64">
        <f>+Resultados!D247</f>
        <v>11.258321372721831</v>
      </c>
      <c r="C72" s="65">
        <f>+Resultados!E247</f>
        <v>12.238987366761895</v>
      </c>
      <c r="D72" s="65">
        <f>+Resultados!F247</f>
        <v>297.21284918220613</v>
      </c>
      <c r="E72" s="65">
        <f>+Resultados!G247</f>
        <v>6.4</v>
      </c>
      <c r="F72" s="65">
        <f>+Resultados!H247</f>
        <v>146.42417581991876</v>
      </c>
    </row>
    <row r="73" spans="1:6" x14ac:dyDescent="0.25">
      <c r="A73" s="69">
        <f>+Resultados!C248</f>
        <v>41883</v>
      </c>
      <c r="B73" s="64">
        <f>+Resultados!D248</f>
        <v>11.294099473882678</v>
      </c>
      <c r="C73" s="65">
        <f>+Resultados!E248</f>
        <v>12.273732878238784</v>
      </c>
      <c r="D73" s="65">
        <f>+Resultados!F248</f>
        <v>300.03557537025347</v>
      </c>
      <c r="E73" s="65">
        <f>+Resultados!G248</f>
        <v>0</v>
      </c>
      <c r="F73" s="65">
        <f>+Resultados!H248</f>
        <v>54.006403566645623</v>
      </c>
    </row>
    <row r="74" spans="1:6" x14ac:dyDescent="0.25">
      <c r="A74" s="69">
        <f>+Resultados!C249</f>
        <v>41884</v>
      </c>
      <c r="B74" s="64">
        <f>+Resultados!D249</f>
        <v>11.330010391741627</v>
      </c>
      <c r="C74" s="65">
        <f>+Resultados!E249</f>
        <v>12.308671737362321</v>
      </c>
      <c r="D74" s="65">
        <f>+Resultados!F249</f>
        <v>302.87267975758994</v>
      </c>
      <c r="E74" s="65">
        <f>+Resultados!G249</f>
        <v>1.2</v>
      </c>
      <c r="F74" s="65">
        <f>+Resultados!H249</f>
        <v>72.160134898110741</v>
      </c>
    </row>
    <row r="75" spans="1:6" x14ac:dyDescent="0.25">
      <c r="A75" s="69">
        <f>+Resultados!C250</f>
        <v>41885</v>
      </c>
      <c r="B75" s="64">
        <f>+Resultados!D250</f>
        <v>11.366046398725683</v>
      </c>
      <c r="C75" s="65">
        <f>+Resultados!E250</f>
        <v>12.34379728332687</v>
      </c>
      <c r="D75" s="65">
        <f>+Resultados!F250</f>
        <v>305.72313267992382</v>
      </c>
      <c r="E75" s="65">
        <f>+Resultados!G250</f>
        <v>6</v>
      </c>
      <c r="F75" s="65">
        <f>+Resultados!H250</f>
        <v>143.79333644491086</v>
      </c>
    </row>
    <row r="76" spans="1:6" x14ac:dyDescent="0.25">
      <c r="A76" s="69">
        <f>+Resultados!C251</f>
        <v>41886</v>
      </c>
      <c r="B76" s="64">
        <f>+Resultados!D251</f>
        <v>11.402199894534679</v>
      </c>
      <c r="C76" s="65">
        <f>+Resultados!E251</f>
        <v>12.379102928538249</v>
      </c>
      <c r="D76" s="65">
        <f>+Resultados!F251</f>
        <v>308.58589926548564</v>
      </c>
      <c r="E76" s="65">
        <f>+Resultados!G251</f>
        <v>3.8</v>
      </c>
      <c r="F76" s="65">
        <f>+Resultados!H251</f>
        <v>112.10862822430786</v>
      </c>
    </row>
    <row r="77" spans="1:6" x14ac:dyDescent="0.25">
      <c r="A77" s="69">
        <f>+Resultados!C252</f>
        <v>41887</v>
      </c>
      <c r="B77" s="64">
        <f>+Resultados!D252</f>
        <v>11.438463400585192</v>
      </c>
      <c r="C77" s="65">
        <f>+Resultados!E252</f>
        <v>12.414582153449814</v>
      </c>
      <c r="D77" s="65">
        <f>+Resultados!F252</f>
        <v>311.45994018754584</v>
      </c>
      <c r="E77" s="65">
        <f>+Resultados!G252</f>
        <v>4.5</v>
      </c>
      <c r="F77" s="65">
        <f>+Resultados!H252</f>
        <v>123.45500136644196</v>
      </c>
    </row>
    <row r="78" spans="1:6" x14ac:dyDescent="0.25">
      <c r="A78" s="69">
        <f>+Resultados!C253</f>
        <v>41888</v>
      </c>
      <c r="B78" s="64">
        <f>+Resultados!D253</f>
        <v>11.474829554203268</v>
      </c>
      <c r="C78" s="65">
        <f>+Resultados!E253</f>
        <v>12.450228501140085</v>
      </c>
      <c r="D78" s="65">
        <f>+Resultados!F253</f>
        <v>314.34421242610301</v>
      </c>
      <c r="E78" s="65">
        <f>+Resultados!G253</f>
        <v>8.5</v>
      </c>
      <c r="F78" s="65">
        <f>+Resultados!H253</f>
        <v>184.65002113474199</v>
      </c>
    </row>
    <row r="79" spans="1:6" x14ac:dyDescent="0.25">
      <c r="A79" s="69">
        <f>+Resultados!C254</f>
        <v>41889</v>
      </c>
      <c r="B79" s="64">
        <f>+Resultados!D254</f>
        <v>11.511291102583701</v>
      </c>
      <c r="C79" s="65">
        <f>+Resultados!E254</f>
        <v>12.486035571644786</v>
      </c>
      <c r="D79" s="65">
        <f>+Resultados!F254</f>
        <v>317.23767003727187</v>
      </c>
      <c r="E79" s="65">
        <f>+Resultados!G254</f>
        <v>8.8000000000000007</v>
      </c>
      <c r="F79" s="65">
        <f>+Resultados!H254</f>
        <v>190.48749907984094</v>
      </c>
    </row>
    <row r="80" spans="1:6" x14ac:dyDescent="0.25">
      <c r="A80" s="69">
        <f>+Resultados!C255</f>
        <v>41890</v>
      </c>
      <c r="B80" s="64">
        <f>+Resultados!D255</f>
        <v>11.547840896532994</v>
      </c>
      <c r="C80" s="65">
        <f>+Resultados!E255</f>
        <v>12.521997016055961</v>
      </c>
      <c r="D80" s="65">
        <f>+Resultados!F255</f>
        <v>320.13926492888083</v>
      </c>
      <c r="E80" s="65">
        <f>+Resultados!G255</f>
        <v>8.6999999999999993</v>
      </c>
      <c r="F80" s="65">
        <f>+Resultados!H255</f>
        <v>190.27898943845912</v>
      </c>
    </row>
    <row r="81" spans="1:6" x14ac:dyDescent="0.25">
      <c r="A81" s="69">
        <f>+Resultados!C256</f>
        <v>41891</v>
      </c>
      <c r="B81" s="64">
        <f>+Resultados!D256</f>
        <v>11.584471884012752</v>
      </c>
      <c r="C81" s="65">
        <f>+Resultados!E256</f>
        <v>12.558106530400515</v>
      </c>
      <c r="D81" s="65">
        <f>+Resultados!F256</f>
        <v>323.047947640762</v>
      </c>
      <c r="E81" s="65">
        <f>+Resultados!G256</f>
        <v>5.9</v>
      </c>
      <c r="F81" s="65">
        <f>+Resultados!H256</f>
        <v>148.63964307811472</v>
      </c>
    </row>
    <row r="82" spans="1:6" x14ac:dyDescent="0.25">
      <c r="A82" s="69">
        <f>+Resultados!C257</f>
        <v>41892</v>
      </c>
      <c r="B82" s="64">
        <f>+Resultados!D257</f>
        <v>11.621177103499701</v>
      </c>
      <c r="C82" s="65">
        <f>+Resultados!E257</f>
        <v>12.59435784931051</v>
      </c>
      <c r="D82" s="65">
        <f>+Resultados!F257</f>
        <v>325.96266812820232</v>
      </c>
      <c r="E82" s="65">
        <f>+Resultados!G257</f>
        <v>0</v>
      </c>
      <c r="F82" s="65">
        <f>+Resultados!H257</f>
        <v>58.673280263076414</v>
      </c>
    </row>
    <row r="83" spans="1:6" x14ac:dyDescent="0.25">
      <c r="A83" s="69">
        <f>+Resultados!C258</f>
        <v>41893</v>
      </c>
      <c r="B83" s="64">
        <f>+Resultados!D258</f>
        <v>11.657949677178188</v>
      </c>
      <c r="C83" s="65">
        <f>+Resultados!E258</f>
        <v>12.630744739497192</v>
      </c>
      <c r="D83" s="65">
        <f>+Resultados!F258</f>
        <v>328.88237654700714</v>
      </c>
      <c r="E83" s="65">
        <f>+Resultados!G258</f>
        <v>9</v>
      </c>
      <c r="F83" s="65">
        <f>+Resultados!H258</f>
        <v>198.84326003181238</v>
      </c>
    </row>
    <row r="84" spans="1:6" x14ac:dyDescent="0.25">
      <c r="A84" s="69">
        <f>+Resultados!C259</f>
        <v>41894</v>
      </c>
      <c r="B84" s="64">
        <f>+Resultados!D259</f>
        <v>11.694782803980464</v>
      </c>
      <c r="C84" s="65">
        <f>+Resultados!E259</f>
        <v>12.667260993040593</v>
      </c>
      <c r="D84" s="65">
        <f>+Resultados!F259</f>
        <v>331.80602403862144</v>
      </c>
      <c r="E84" s="65">
        <f>+Resultados!G259</f>
        <v>8.9</v>
      </c>
      <c r="F84" s="65">
        <f>+Resultados!H259</f>
        <v>198.60671341682595</v>
      </c>
    </row>
    <row r="85" spans="1:6" x14ac:dyDescent="0.25">
      <c r="A85" s="69">
        <f>+Resultados!C260</f>
        <v>41895</v>
      </c>
      <c r="B85" s="64">
        <f>+Resultados!D260</f>
        <v>11.731669752489761</v>
      </c>
      <c r="C85" s="65">
        <f>+Resultados!E260</f>
        <v>12.70390042050648</v>
      </c>
      <c r="D85" s="65">
        <f>+Resultados!F260</f>
        <v>334.73256351374732</v>
      </c>
      <c r="E85" s="65">
        <f>+Resultados!G260</f>
        <v>8.1999999999999993</v>
      </c>
      <c r="F85" s="65">
        <f>+Resultados!H260</f>
        <v>188.93293525204868</v>
      </c>
    </row>
    <row r="86" spans="1:6" x14ac:dyDescent="0.25">
      <c r="A86" s="69">
        <f>+Resultados!C261</f>
        <v>41896</v>
      </c>
      <c r="B86" s="64">
        <f>+Resultados!D261</f>
        <v>11.768603853720709</v>
      </c>
      <c r="C86" s="65">
        <f>+Resultados!E261</f>
        <v>12.740656843902194</v>
      </c>
      <c r="D86" s="65">
        <f>+Resultados!F261</f>
        <v>337.66095043289266</v>
      </c>
      <c r="E86" s="65">
        <f>+Resultados!G261</f>
        <v>0</v>
      </c>
      <c r="F86" s="65">
        <f>+Resultados!H261</f>
        <v>60.77897107792068</v>
      </c>
    </row>
    <row r="87" spans="1:6" x14ac:dyDescent="0.25">
      <c r="A87" s="69">
        <f>+Resultados!C262</f>
        <v>41897</v>
      </c>
      <c r="B87" s="64">
        <f>+Resultados!D262</f>
        <v>11.805578493791304</v>
      </c>
      <c r="C87" s="65">
        <f>+Resultados!E262</f>
        <v>12.777524089482851</v>
      </c>
      <c r="D87" s="65">
        <f>+Resultados!F262</f>
        <v>340.59014358229217</v>
      </c>
      <c r="E87" s="65">
        <f>+Resultados!G262</f>
        <v>5.5</v>
      </c>
      <c r="F87" s="65">
        <f>+Resultados!H262</f>
        <v>148.57727189124506</v>
      </c>
    </row>
    <row r="88" spans="1:6" x14ac:dyDescent="0.25">
      <c r="A88" s="69">
        <f>+Resultados!C263</f>
        <v>41898</v>
      </c>
      <c r="B88" s="64">
        <f>+Resultados!D263</f>
        <v>11.842587106500405</v>
      </c>
      <c r="C88" s="65">
        <f>+Resultados!E263</f>
        <v>12.81449598041932</v>
      </c>
      <c r="D88" s="65">
        <f>+Resultados!F263</f>
        <v>343.51910584364879</v>
      </c>
      <c r="E88" s="65">
        <f>+Resultados!G263</f>
        <v>8.5</v>
      </c>
      <c r="F88" s="65">
        <f>+Resultados!H263</f>
        <v>197.44163052021844</v>
      </c>
    </row>
    <row r="89" spans="1:6" x14ac:dyDescent="0.25">
      <c r="A89" s="69">
        <f>+Resultados!C264</f>
        <v>41899</v>
      </c>
      <c r="B89" s="64">
        <f>+Resultados!D264</f>
        <v>11.879623165824258</v>
      </c>
      <c r="C89" s="65">
        <f>+Resultados!E264</f>
        <v>12.851566329339333</v>
      </c>
      <c r="D89" s="65">
        <f>+Resultados!F264</f>
        <v>346.44680495615046</v>
      </c>
      <c r="E89" s="65">
        <f>+Resultados!G264</f>
        <v>8.6999999999999993</v>
      </c>
      <c r="F89" s="65">
        <f>+Resultados!H264</f>
        <v>201.9059255005987</v>
      </c>
    </row>
    <row r="90" spans="1:6" x14ac:dyDescent="0.25">
      <c r="A90" s="69">
        <f>+Resultados!C265</f>
        <v>41900</v>
      </c>
      <c r="B90" s="64">
        <f>+Resultados!D265</f>
        <v>11.91668017834554</v>
      </c>
      <c r="C90" s="65">
        <f>+Resultados!E265</f>
        <v>12.888728930753071</v>
      </c>
      <c r="D90" s="65">
        <f>+Resultados!F265</f>
        <v>349.37221426924157</v>
      </c>
      <c r="E90" s="65">
        <f>+Resultados!G265</f>
        <v>8.6</v>
      </c>
      <c r="F90" s="65">
        <f>+Resultados!H265</f>
        <v>201.56073561281394</v>
      </c>
    </row>
    <row r="91" spans="1:6" x14ac:dyDescent="0.25">
      <c r="A91" s="69">
        <f>+Resultados!C266</f>
        <v>41901</v>
      </c>
      <c r="B91" s="64">
        <f>+Resultados!D266</f>
        <v>11.953751675627945</v>
      </c>
      <c r="C91" s="65">
        <f>+Resultados!E266</f>
        <v>12.925977553374624</v>
      </c>
      <c r="D91" s="65">
        <f>+Resultados!F266</f>
        <v>352.29431348463879</v>
      </c>
      <c r="E91" s="65">
        <f>+Resultados!G266</f>
        <v>1.6</v>
      </c>
      <c r="F91" s="65">
        <f>+Resultados!H266</f>
        <v>89.34784643951474</v>
      </c>
    </row>
    <row r="92" spans="1:6" x14ac:dyDescent="0.25">
      <c r="A92" s="69">
        <f>+Resultados!C267</f>
        <v>41902</v>
      </c>
      <c r="B92" s="64">
        <f>+Resultados!D267</f>
        <v>11.990831206549403</v>
      </c>
      <c r="C92" s="65">
        <f>+Resultados!E267</f>
        <v>12.963305932350734</v>
      </c>
      <c r="D92" s="65">
        <f>+Resultados!F267</f>
        <v>355.21208938611352</v>
      </c>
      <c r="E92" s="65">
        <f>+Resultados!G267</f>
        <v>0.7</v>
      </c>
      <c r="F92" s="65">
        <f>+Resultados!H267</f>
        <v>75.343278209439958</v>
      </c>
    </row>
    <row r="93" spans="1:6" x14ac:dyDescent="0.25">
      <c r="A93" s="69">
        <f>+Resultados!C268</f>
        <v>41903</v>
      </c>
      <c r="B93" s="64">
        <f>+Resultados!D268</f>
        <v>12.027912329606705</v>
      </c>
      <c r="C93" s="65">
        <f>+Resultados!E268</f>
        <v>13.000707761408416</v>
      </c>
      <c r="D93" s="65">
        <f>+Resultados!F268</f>
        <v>358.12453655558841</v>
      </c>
      <c r="E93" s="65">
        <f>+Resultados!G268</f>
        <v>5</v>
      </c>
      <c r="F93" s="65">
        <f>+Resultados!H268</f>
        <v>146.34216832243246</v>
      </c>
    </row>
    <row r="94" spans="1:6" x14ac:dyDescent="0.25">
      <c r="A94" s="69">
        <f>+Resultados!C269</f>
        <v>41904</v>
      </c>
      <c r="B94" s="64">
        <f>+Resultados!D269</f>
        <v>12.064988605204288</v>
      </c>
      <c r="C94" s="65">
        <f>+Resultados!E269</f>
        <v>13.038176684933138</v>
      </c>
      <c r="D94" s="65">
        <f>+Resultados!F269</f>
        <v>361.0306580741256</v>
      </c>
      <c r="E94" s="65">
        <f>+Resultados!G269</f>
        <v>8.1</v>
      </c>
      <c r="F94" s="65">
        <f>+Resultados!H269</f>
        <v>198.2961774477856</v>
      </c>
    </row>
    <row r="95" spans="1:6" x14ac:dyDescent="0.25">
      <c r="A95" s="69">
        <f>+Resultados!C270</f>
        <v>41905</v>
      </c>
      <c r="B95" s="64">
        <f>+Resultados!D270</f>
        <v>12.102053587939901</v>
      </c>
      <c r="C95" s="65">
        <f>+Resultados!E270</f>
        <v>13.075706289989485</v>
      </c>
      <c r="D95" s="65">
        <f>+Resultados!F270</f>
        <v>363.92946620642948</v>
      </c>
      <c r="E95" s="65">
        <f>+Resultados!G270</f>
        <v>5.4</v>
      </c>
      <c r="F95" s="65">
        <f>+Resultados!H270</f>
        <v>154.82028760037443</v>
      </c>
    </row>
    <row r="96" spans="1:6" x14ac:dyDescent="0.25">
      <c r="A96" s="69">
        <f>+Resultados!C271</f>
        <v>41906</v>
      </c>
      <c r="B96" s="64">
        <f>+Resultados!D271</f>
        <v>12.1391008188998</v>
      </c>
      <c r="C96" s="65">
        <f>+Resultados!E271</f>
        <v>13.113290098296384</v>
      </c>
      <c r="D96" s="65">
        <f>+Resultados!F271</f>
        <v>366.81998306751751</v>
      </c>
      <c r="E96" s="65">
        <f>+Resultados!G271</f>
        <v>10.3</v>
      </c>
      <c r="F96" s="65">
        <f>+Resultados!H271</f>
        <v>237.21286306693153</v>
      </c>
    </row>
    <row r="97" spans="1:6" x14ac:dyDescent="0.25">
      <c r="A97" s="69">
        <f>+Resultados!C272</f>
        <v>41907</v>
      </c>
      <c r="B97" s="64">
        <f>+Resultados!D272</f>
        <v>12.176123817976231</v>
      </c>
      <c r="C97" s="65">
        <f>+Resultados!E272</f>
        <v>13.150921558169413</v>
      </c>
      <c r="D97" s="65">
        <f>+Resultados!F272</f>
        <v>369.70124127026793</v>
      </c>
      <c r="E97" s="65">
        <f>+Resultados!G272</f>
        <v>8.4</v>
      </c>
      <c r="F97" s="65">
        <f>+Resultados!H272</f>
        <v>206.82237043587574</v>
      </c>
    </row>
    <row r="98" spans="1:6" x14ac:dyDescent="0.25">
      <c r="A98" s="69">
        <f>+Resultados!C273</f>
        <v>41908</v>
      </c>
      <c r="B98" s="64">
        <f>+Resultados!D273</f>
        <v>12.213116076219954</v>
      </c>
      <c r="C98" s="65">
        <f>+Resultados!E273</f>
        <v>13.188594036442881</v>
      </c>
      <c r="D98" s="65">
        <f>+Resultados!F273</f>
        <v>372.57228455259519</v>
      </c>
      <c r="E98" s="65">
        <f>+Resultados!G273</f>
        <v>9.5</v>
      </c>
      <c r="F98" s="65">
        <f>+Resultados!H273</f>
        <v>226.45641865442082</v>
      </c>
    </row>
    <row r="99" spans="1:6" x14ac:dyDescent="0.25">
      <c r="A99" s="69">
        <f>+Resultados!C274</f>
        <v>41909</v>
      </c>
      <c r="B99" s="64">
        <f>+Resultados!D274</f>
        <v>12.250071048240704</v>
      </c>
      <c r="C99" s="65">
        <f>+Resultados!E274</f>
        <v>13.226300810384819</v>
      </c>
      <c r="D99" s="65">
        <f>+Resultados!F274</f>
        <v>375.4321683830596</v>
      </c>
      <c r="E99" s="65">
        <f>+Resultados!G274</f>
        <v>9.1999999999999993</v>
      </c>
      <c r="F99" s="65">
        <f>+Resultados!H274</f>
        <v>222.65336207807161</v>
      </c>
    </row>
    <row r="100" spans="1:6" x14ac:dyDescent="0.25">
      <c r="A100" s="69">
        <f>+Resultados!C275</f>
        <v>41910</v>
      </c>
      <c r="B100" s="64">
        <f>+Resultados!D275</f>
        <v>12.286982144668723</v>
      </c>
      <c r="C100" s="65">
        <f>+Resultados!E275</f>
        <v>13.264035059618504</v>
      </c>
      <c r="D100" s="65">
        <f>+Resultados!F275</f>
        <v>378.27996054377576</v>
      </c>
      <c r="E100" s="65">
        <f>+Resultados!G275</f>
        <v>10</v>
      </c>
      <c r="F100" s="65">
        <f>+Resultados!H275</f>
        <v>237.41917994210152</v>
      </c>
    </row>
    <row r="101" spans="1:6" x14ac:dyDescent="0.25">
      <c r="A101" s="69">
        <f>+Resultados!C276</f>
        <v>41911</v>
      </c>
      <c r="B101" s="64">
        <f>+Resultados!D276</f>
        <v>12.323842724690497</v>
      </c>
      <c r="C101" s="65">
        <f>+Resultados!E276</f>
        <v>13.30178985806447</v>
      </c>
      <c r="D101" s="65">
        <f>+Resultados!F276</f>
        <v>381.11474168953987</v>
      </c>
      <c r="E101" s="65">
        <f>+Resultados!G276</f>
        <v>4</v>
      </c>
      <c r="F101" s="65">
        <f>+Resultados!H276</f>
        <v>136.63563662161269</v>
      </c>
    </row>
    <row r="102" spans="1:6" x14ac:dyDescent="0.25">
      <c r="A102" s="69">
        <f>+Resultados!C277</f>
        <v>41912</v>
      </c>
      <c r="B102" s="64">
        <f>+Resultados!D277</f>
        <v>12.360646088672294</v>
      </c>
      <c r="C102" s="65">
        <f>+Resultados!E277</f>
        <v>13.339558165917671</v>
      </c>
      <c r="D102" s="65">
        <f>+Resultados!F277</f>
        <v>383.93560588216542</v>
      </c>
      <c r="E102" s="65">
        <f>+Resultados!G277</f>
        <v>10</v>
      </c>
      <c r="F102" s="65">
        <f>+Resultados!H277</f>
        <v>239.94461108281604</v>
      </c>
    </row>
    <row r="103" spans="1:6" x14ac:dyDescent="0.25">
      <c r="A103" s="69">
        <f>+Resultados!C278</f>
        <v>41913</v>
      </c>
      <c r="B103" s="64">
        <f>+Resultados!D278</f>
        <v>12.397385470885212</v>
      </c>
      <c r="C103" s="65">
        <f>+Resultados!E278</f>
        <v>13.377332821674827</v>
      </c>
      <c r="D103" s="65">
        <f>+Resultados!F278</f>
        <v>386.74166109907986</v>
      </c>
      <c r="E103" s="65">
        <f>+Resultados!G278</f>
        <v>10</v>
      </c>
      <c r="F103" s="65">
        <f>+Resultados!H278</f>
        <v>241.18831540088192</v>
      </c>
    </row>
    <row r="104" spans="1:6" x14ac:dyDescent="0.25">
      <c r="A104" s="69">
        <f>+Resultados!C279</f>
        <v>41914</v>
      </c>
      <c r="B104" s="64">
        <f>+Resultados!D279</f>
        <v>12.434054032345772</v>
      </c>
      <c r="C104" s="65">
        <f>+Resultados!E279</f>
        <v>13.415106534227764</v>
      </c>
      <c r="D104" s="65">
        <f>+Resultados!F279</f>
        <v>389.5320297153026</v>
      </c>
      <c r="E104" s="65">
        <f>+Resultados!G279</f>
        <v>8.6999999999999993</v>
      </c>
      <c r="F104" s="65">
        <f>+Resultados!H279</f>
        <v>220.01946991196223</v>
      </c>
    </row>
    <row r="105" spans="1:6" x14ac:dyDescent="0.25">
      <c r="A105" s="69">
        <f>+Resultados!C280</f>
        <v>41915</v>
      </c>
      <c r="B105" s="64">
        <f>+Resultados!D280</f>
        <v>12.470644853786528</v>
      </c>
      <c r="C105" s="65">
        <f>+Resultados!E280</f>
        <v>13.452871875039133</v>
      </c>
      <c r="D105" s="65">
        <f>+Resultados!F280</f>
        <v>392.3058489580032</v>
      </c>
      <c r="E105" s="65">
        <f>+Resultados!G280</f>
        <v>1.8</v>
      </c>
      <c r="F105" s="65">
        <f>+Resultados!H280</f>
        <v>101.75881442397396</v>
      </c>
    </row>
    <row r="106" spans="1:6" x14ac:dyDescent="0.25">
      <c r="A106" s="69">
        <f>+Resultados!C281</f>
        <v>41916</v>
      </c>
      <c r="B106" s="64">
        <f>+Resultados!D281</f>
        <v>12.507150928771386</v>
      </c>
      <c r="C106" s="65">
        <f>+Resultados!E281</f>
        <v>13.490621270417567</v>
      </c>
      <c r="D106" s="65">
        <f>+Resultados!F281</f>
        <v>395.06227133290855</v>
      </c>
      <c r="E106" s="65">
        <f>+Resultados!G281</f>
        <v>2.8</v>
      </c>
      <c r="F106" s="65">
        <f>+Resultados!H281</f>
        <v>119.75505277508613</v>
      </c>
    </row>
    <row r="107" spans="1:6" x14ac:dyDescent="0.25">
      <c r="A107" s="69">
        <f>+Resultados!C282</f>
        <v>41917</v>
      </c>
      <c r="B107" s="64">
        <f>+Resultados!D282</f>
        <v>12.54356515697083</v>
      </c>
      <c r="C107" s="65">
        <f>+Resultados!E282</f>
        <v>13.528346993910203</v>
      </c>
      <c r="D107" s="65">
        <f>+Resultados!F282</f>
        <v>397.80046502190578</v>
      </c>
      <c r="E107" s="65">
        <f>+Resultados!G282</f>
        <v>9.6</v>
      </c>
      <c r="F107" s="65">
        <f>+Resultados!H282</f>
        <v>239.05141060274067</v>
      </c>
    </row>
    <row r="108" spans="1:6" x14ac:dyDescent="0.25">
      <c r="A108" s="69">
        <f>+Resultados!C283</f>
        <v>41918</v>
      </c>
      <c r="B108" s="64">
        <f>+Resultados!D283</f>
        <v>12.579880337612648</v>
      </c>
      <c r="C108" s="65">
        <f>+Resultados!E283</f>
        <v>13.566041158831091</v>
      </c>
      <c r="D108" s="65">
        <f>+Resultados!F283</f>
        <v>400.51961425127178</v>
      </c>
      <c r="E108" s="65">
        <f>+Resultados!G283</f>
        <v>10.4</v>
      </c>
      <c r="F108" s="65">
        <f>+Resultados!H283</f>
        <v>254.20751989050774</v>
      </c>
    </row>
    <row r="109" spans="1:6" x14ac:dyDescent="0.25">
      <c r="A109" s="69">
        <f>+Resultados!C284</f>
        <v>41919</v>
      </c>
      <c r="B109" s="64">
        <f>+Resultados!D284</f>
        <v>12.616089163124126</v>
      </c>
      <c r="C109" s="65">
        <f>+Resultados!E284</f>
        <v>13.603695710944992</v>
      </c>
      <c r="D109" s="65">
        <f>+Resultados!F284</f>
        <v>403.21891963003327</v>
      </c>
      <c r="E109" s="65">
        <f>+Resultados!G284</f>
        <v>9.6</v>
      </c>
      <c r="F109" s="65">
        <f>+Resultados!H284</f>
        <v>241.33185077368452</v>
      </c>
    </row>
    <row r="110" spans="1:6" x14ac:dyDescent="0.25">
      <c r="A110" s="69">
        <f>+Resultados!C285</f>
        <v>41920</v>
      </c>
      <c r="B110" s="64">
        <f>+Resultados!D285</f>
        <v>12.652184212982242</v>
      </c>
      <c r="C110" s="65">
        <f>+Resultados!E285</f>
        <v>13.641302421326808</v>
      </c>
      <c r="D110" s="65">
        <f>+Resultados!F285</f>
        <v>405.89759845805531</v>
      </c>
      <c r="E110" s="65">
        <f>+Resultados!G285</f>
        <v>10.199999999999999</v>
      </c>
      <c r="F110" s="65">
        <f>+Resultados!H285</f>
        <v>253.03725326559928</v>
      </c>
    </row>
    <row r="111" spans="1:6" x14ac:dyDescent="0.25">
      <c r="A111" s="69">
        <f>+Resultados!C286</f>
        <v>41921</v>
      </c>
      <c r="B111" s="64">
        <f>+Resultados!D286</f>
        <v>12.688157947788774</v>
      </c>
      <c r="C111" s="65">
        <f>+Resultados!E286</f>
        <v>13.678852879417773</v>
      </c>
      <c r="D111" s="65">
        <f>+Resultados!F286</f>
        <v>408.55488500352777</v>
      </c>
      <c r="E111" s="65">
        <f>+Resultados!G286</f>
        <v>10.1</v>
      </c>
      <c r="F111" s="65">
        <f>+Resultados!H286</f>
        <v>252.40921522264864</v>
      </c>
    </row>
    <row r="112" spans="1:6" x14ac:dyDescent="0.25">
      <c r="A112" s="69">
        <f>+Resultados!C287</f>
        <v>41922</v>
      </c>
      <c r="B112" s="64">
        <f>+Resultados!D287</f>
        <v>12.724002703587757</v>
      </c>
      <c r="C112" s="65">
        <f>+Resultados!E287</f>
        <v>13.716338486300485</v>
      </c>
      <c r="D112" s="65">
        <f>+Resultados!F287</f>
        <v>411.1900307496179</v>
      </c>
      <c r="E112" s="65">
        <f>+Resultados!G287</f>
        <v>10.199999999999999</v>
      </c>
      <c r="F112" s="65">
        <f>+Resultados!H287</f>
        <v>255.3074767046175</v>
      </c>
    </row>
    <row r="113" spans="1:6" x14ac:dyDescent="0.25">
      <c r="A113" s="69">
        <f>+Resultados!C288</f>
        <v>41923</v>
      </c>
      <c r="B113" s="64">
        <f>+Resultados!D288</f>
        <v>12.75971068644318</v>
      </c>
      <c r="C113" s="65">
        <f>+Resultados!E288</f>
        <v>13.753750448215705</v>
      </c>
      <c r="D113" s="65">
        <f>+Resultados!F288</f>
        <v>413.80230461013349</v>
      </c>
      <c r="E113" s="65">
        <f>+Resultados!G288</f>
        <v>10.3</v>
      </c>
      <c r="F113" s="65">
        <f>+Resultados!H288</f>
        <v>258.20253456015934</v>
      </c>
    </row>
    <row r="114" spans="1:6" x14ac:dyDescent="0.25">
      <c r="A114" s="69">
        <f>+Resultados!C289</f>
        <v>41924</v>
      </c>
      <c r="B114" s="64">
        <f>+Resultados!D289</f>
        <v>12.795273967295328</v>
      </c>
      <c r="C114" s="65">
        <f>+Resultados!E289</f>
        <v>13.79107977034476</v>
      </c>
      <c r="D114" s="65">
        <f>+Resultados!F289</f>
        <v>416.39099311413082</v>
      </c>
      <c r="E114" s="65">
        <f>+Resultados!G289</f>
        <v>10</v>
      </c>
      <c r="F114" s="65">
        <f>+Resultados!H289</f>
        <v>253.93446835341479</v>
      </c>
    </row>
    <row r="115" spans="1:6" x14ac:dyDescent="0.25">
      <c r="A115" s="69">
        <f>+Resultados!C290</f>
        <v>41925</v>
      </c>
      <c r="B115" s="64">
        <f>+Resultados!D290</f>
        <v>12.830684477114627</v>
      </c>
      <c r="C115" s="65">
        <f>+Resultados!E290</f>
        <v>13.828317250882444</v>
      </c>
      <c r="D115" s="65">
        <f>+Resultados!F290</f>
        <v>418.95540055949203</v>
      </c>
      <c r="E115" s="65">
        <f>+Resultados!G290</f>
        <v>4.3</v>
      </c>
      <c r="F115" s="65">
        <f>+Resultados!H290</f>
        <v>152.63540660184418</v>
      </c>
    </row>
    <row r="116" spans="1:6" x14ac:dyDescent="0.25">
      <c r="A116" s="69">
        <f>+Resultados!C291</f>
        <v>41926</v>
      </c>
      <c r="B116" s="64">
        <f>+Resultados!D291</f>
        <v>12.865934002372237</v>
      </c>
      <c r="C116" s="65">
        <f>+Resultados!E291</f>
        <v>13.86545347542603</v>
      </c>
      <c r="D116" s="65">
        <f>+Resultados!F291</f>
        <v>421.49484913557717</v>
      </c>
      <c r="E116" s="65">
        <f>+Resultados!G291</f>
        <v>9.6999999999999993</v>
      </c>
      <c r="F116" s="65">
        <f>+Resultados!H291</f>
        <v>250.64651377668991</v>
      </c>
    </row>
    <row r="117" spans="1:6" x14ac:dyDescent="0.25">
      <c r="A117" s="69">
        <f>+Resultados!C292</f>
        <v>41927</v>
      </c>
      <c r="B117" s="64">
        <f>+Resultados!D292</f>
        <v>12.901014180847282</v>
      </c>
      <c r="C117" s="65">
        <f>+Resultados!E292</f>
        <v>13.902478811707157</v>
      </c>
      <c r="D117" s="65">
        <f>+Resultados!F292</f>
        <v>424.00867901514749</v>
      </c>
      <c r="E117" s="65">
        <f>+Resultados!G292</f>
        <v>8.8000000000000007</v>
      </c>
      <c r="F117" s="65">
        <f>+Resultados!H292</f>
        <v>235.39448297650674</v>
      </c>
    </row>
    <row r="118" spans="1:6" x14ac:dyDescent="0.25">
      <c r="A118" s="69">
        <f>+Resultados!C293</f>
        <v>41928</v>
      </c>
      <c r="B118" s="64">
        <f>+Resultados!D293</f>
        <v>12.935916497790739</v>
      </c>
      <c r="C118" s="65">
        <f>+Resultados!E293</f>
        <v>13.939383404694063</v>
      </c>
      <c r="D118" s="65">
        <f>+Resultados!F293</f>
        <v>426.49624841584063</v>
      </c>
      <c r="E118" s="65">
        <f>+Resultados!G293</f>
        <v>7.7</v>
      </c>
      <c r="F118" s="65">
        <f>+Resultados!H293</f>
        <v>216.3969740081626</v>
      </c>
    </row>
    <row r="119" spans="1:6" x14ac:dyDescent="0.25">
      <c r="A119" s="69">
        <f>+Resultados!C294</f>
        <v>41929</v>
      </c>
      <c r="B119" s="64">
        <f>+Resultados!D294</f>
        <v>12.970632282466608</v>
      </c>
      <c r="C119" s="65">
        <f>+Resultados!E294</f>
        <v>13.976157172092636</v>
      </c>
      <c r="D119" s="65">
        <f>+Resultados!F294</f>
        <v>428.95693363155971</v>
      </c>
      <c r="E119" s="65">
        <f>+Resultados!G294</f>
        <v>8.5</v>
      </c>
      <c r="F119" s="65">
        <f>+Resultados!H294</f>
        <v>231.82103049818485</v>
      </c>
    </row>
    <row r="120" spans="1:6" x14ac:dyDescent="0.25">
      <c r="A120" s="69">
        <f>+Resultados!C295</f>
        <v>41930</v>
      </c>
      <c r="B120" s="64">
        <f>+Resultados!D295</f>
        <v>13.005152705091229</v>
      </c>
      <c r="C120" s="65">
        <f>+Resultados!E295</f>
        <v>14.012789800275556</v>
      </c>
      <c r="D120" s="65">
        <f>+Resultados!F295</f>
        <v>431.39012903422849</v>
      </c>
      <c r="E120" s="65">
        <f>+Resultados!G295</f>
        <v>10.1</v>
      </c>
      <c r="F120" s="65">
        <f>+Resultados!H295</f>
        <v>261.91350879658069</v>
      </c>
    </row>
    <row r="121" spans="1:6" x14ac:dyDescent="0.25">
      <c r="A121" s="69">
        <f>+Resultados!C296</f>
        <v>41931</v>
      </c>
      <c r="B121" s="64">
        <f>+Resultados!D296</f>
        <v>13.039468774191892</v>
      </c>
      <c r="C121" s="65">
        <f>+Resultados!E296</f>
        <v>14.049270740669597</v>
      </c>
      <c r="D121" s="65">
        <f>+Resultados!F296</f>
        <v>433.79524704643762</v>
      </c>
      <c r="E121" s="65">
        <f>+Resultados!G296</f>
        <v>10</v>
      </c>
      <c r="F121" s="65">
        <f>+Resultados!H296</f>
        <v>261.05638517871654</v>
      </c>
    </row>
    <row r="122" spans="1:6" x14ac:dyDescent="0.25">
      <c r="A122" s="69">
        <f>+Resultados!C297</f>
        <v>41932</v>
      </c>
      <c r="B122" s="64">
        <f>+Resultados!D297</f>
        <v>13.073571334406143</v>
      </c>
      <c r="C122" s="65">
        <f>+Resultados!E297</f>
        <v>14.085589206631907</v>
      </c>
      <c r="D122" s="65">
        <f>+Resultados!F297</f>
        <v>436.17171808559453</v>
      </c>
      <c r="E122" s="65">
        <f>+Resultados!G297</f>
        <v>9.8000000000000007</v>
      </c>
      <c r="F122" s="65">
        <f>+Resultados!H297</f>
        <v>258.33671968979399</v>
      </c>
    </row>
    <row r="123" spans="1:6" x14ac:dyDescent="0.25">
      <c r="A123" s="69">
        <f>+Resultados!C298</f>
        <v>41933</v>
      </c>
      <c r="B123" s="64">
        <f>+Resultados!D298</f>
        <v>13.107451064743362</v>
      </c>
      <c r="C123" s="65">
        <f>+Resultados!E298</f>
        <v>14.121734170846748</v>
      </c>
      <c r="D123" s="65">
        <f>+Resultados!F298</f>
        <v>438.51899048026013</v>
      </c>
      <c r="E123" s="65">
        <f>+Resultados!G298</f>
        <v>10</v>
      </c>
      <c r="F123" s="65">
        <f>+Resultados!H298</f>
        <v>262.93978502611571</v>
      </c>
    </row>
    <row r="124" spans="1:6" x14ac:dyDescent="0.25">
      <c r="A124" s="69">
        <f>+Resultados!C299</f>
        <v>41934</v>
      </c>
      <c r="B124" s="64">
        <f>+Resultados!D299</f>
        <v>13.141098477330205</v>
      </c>
      <c r="C124" s="65">
        <f>+Resultados!E299</f>
        <v>14.157694363274807</v>
      </c>
      <c r="D124" s="65">
        <f>+Resultados!F299</f>
        <v>440.83653035943325</v>
      </c>
      <c r="E124" s="65">
        <f>+Resultados!G299</f>
        <v>3.8</v>
      </c>
      <c r="F124" s="65">
        <f>+Resultados!H299</f>
        <v>149.46254898355105</v>
      </c>
    </row>
    <row r="125" spans="1:6" x14ac:dyDescent="0.25">
      <c r="A125" s="69">
        <f>+Resultados!C300</f>
        <v>41935</v>
      </c>
      <c r="B125" s="64">
        <f>+Resultados!D300</f>
        <v>13.174503916661656</v>
      </c>
      <c r="C125" s="65">
        <f>+Resultados!E300</f>
        <v>14.193458269687586</v>
      </c>
      <c r="D125" s="65">
        <f>+Resultados!F300</f>
        <v>443.1238215156153</v>
      </c>
      <c r="E125" s="65">
        <f>+Resultados!G300</f>
        <v>8.1</v>
      </c>
      <c r="F125" s="65">
        <f>+Resultados!H300</f>
        <v>229.60600398840751</v>
      </c>
    </row>
    <row r="126" spans="1:6" x14ac:dyDescent="0.25">
      <c r="A126" s="69">
        <f>+Resultados!C301</f>
        <v>41936</v>
      </c>
      <c r="B126" s="64">
        <f>+Resultados!D301</f>
        <v>13.207657559379141</v>
      </c>
      <c r="C126" s="65">
        <f>+Resultados!E301</f>
        <v>14.229014130819971</v>
      </c>
      <c r="D126" s="65">
        <f>+Resultados!F301</f>
        <v>445.38036524255381</v>
      </c>
      <c r="E126" s="65">
        <f>+Resultados!G301</f>
        <v>0</v>
      </c>
      <c r="F126" s="65">
        <f>+Resultados!H301</f>
        <v>80.168465743659681</v>
      </c>
    </row>
    <row r="127" spans="1:6" x14ac:dyDescent="0.25">
      <c r="A127" s="69">
        <f>+Resultados!C302</f>
        <v>41937</v>
      </c>
      <c r="B127" s="64">
        <f>+Resultados!D302</f>
        <v>13.240549414597162</v>
      </c>
      <c r="C127" s="65">
        <f>+Resultados!E302</f>
        <v>14.26434994217407</v>
      </c>
      <c r="D127" s="65">
        <f>+Resultados!F302</f>
        <v>447.60568014862952</v>
      </c>
      <c r="E127" s="65">
        <f>+Resultados!G302</f>
        <v>8.4</v>
      </c>
      <c r="F127" s="65">
        <f>+Resultados!H302</f>
        <v>236.75123039516674</v>
      </c>
    </row>
    <row r="128" spans="1:6" x14ac:dyDescent="0.25">
      <c r="A128" s="69">
        <f>+Resultados!C303</f>
        <v>41938</v>
      </c>
      <c r="B128" s="64">
        <f>+Resultados!D303</f>
        <v>13.273169324799511</v>
      </c>
      <c r="C128" s="65">
        <f>+Resultados!E303</f>
        <v>14.29945345450782</v>
      </c>
      <c r="D128" s="65">
        <f>+Resultados!F303</f>
        <v>449.79930194691519</v>
      </c>
      <c r="E128" s="65">
        <f>+Resultados!G303</f>
        <v>6.7</v>
      </c>
      <c r="F128" s="65">
        <f>+Resultados!H303</f>
        <v>205.84063792623218</v>
      </c>
    </row>
    <row r="129" spans="1:6" x14ac:dyDescent="0.25">
      <c r="A129" s="69">
        <f>+Resultados!C304</f>
        <v>41939</v>
      </c>
      <c r="B129" s="64">
        <f>+Resultados!D304</f>
        <v>13.305506967325679</v>
      </c>
      <c r="C129" s="65">
        <f>+Resultados!E304</f>
        <v>14.334312175041642</v>
      </c>
      <c r="D129" s="65">
        <f>+Resultados!F304</f>
        <v>451.96078322298143</v>
      </c>
      <c r="E129" s="65">
        <f>+Resultados!G304</f>
        <v>4.5999999999999996</v>
      </c>
      <c r="F129" s="65">
        <f>+Resultados!H304</f>
        <v>167.29185216647014</v>
      </c>
    </row>
    <row r="130" spans="1:6" x14ac:dyDescent="0.25">
      <c r="A130" s="69">
        <f>+Resultados!C305</f>
        <v>41940</v>
      </c>
      <c r="B130" s="64">
        <f>+Resultados!D305</f>
        <v>13.337551856467639</v>
      </c>
      <c r="C130" s="65">
        <f>+Resultados!E305</f>
        <v>14.368913369416349</v>
      </c>
      <c r="D130" s="65">
        <f>+Resultados!F305</f>
        <v>454.08969318159501</v>
      </c>
      <c r="E130" s="65">
        <f>+Resultados!G305</f>
        <v>8.9</v>
      </c>
      <c r="F130" s="65">
        <f>+Resultados!H305</f>
        <v>248.39109554958273</v>
      </c>
    </row>
    <row r="131" spans="1:6" x14ac:dyDescent="0.25">
      <c r="A131" s="69">
        <f>+Resultados!C306</f>
        <v>41941</v>
      </c>
      <c r="B131" s="64">
        <f>+Resultados!D306</f>
        <v>13.369293346196345</v>
      </c>
      <c r="C131" s="65">
        <f>+Resultados!E306</f>
        <v>14.403244064435096</v>
      </c>
      <c r="D131" s="65">
        <f>+Resultados!F306</f>
        <v>456.18561737347937</v>
      </c>
      <c r="E131" s="65">
        <f>+Resultados!G306</f>
        <v>6.5</v>
      </c>
      <c r="F131" s="65">
        <f>+Resultados!H306</f>
        <v>204.09918403826654</v>
      </c>
    </row>
    <row r="132" spans="1:6" x14ac:dyDescent="0.25">
      <c r="A132" s="69">
        <f>+Resultados!C307</f>
        <v>41942</v>
      </c>
      <c r="B132" s="64">
        <f>+Resultados!D307</f>
        <v>13.400720633536585</v>
      </c>
      <c r="C132" s="65">
        <f>+Resultados!E307</f>
        <v>14.437291051621557</v>
      </c>
      <c r="D132" s="65">
        <f>+Resultados!F307</f>
        <v>458.24815740337579</v>
      </c>
      <c r="E132" s="65">
        <f>+Resultados!G307</f>
        <v>10.3</v>
      </c>
      <c r="F132" s="65">
        <f>+Resultados!H307</f>
        <v>276.2037885710705</v>
      </c>
    </row>
    <row r="133" spans="1:6" x14ac:dyDescent="0.25">
      <c r="A133" s="69">
        <f>+Resultados!C308</f>
        <v>41943</v>
      </c>
      <c r="B133" s="64">
        <f>+Resultados!D308</f>
        <v>13.431822762607782</v>
      </c>
      <c r="C133" s="65">
        <f>+Resultados!E308</f>
        <v>14.47104089162584</v>
      </c>
      <c r="D133" s="65">
        <f>+Resultados!F308</f>
        <v>460.27693062065907</v>
      </c>
      <c r="E133" s="65">
        <f>+Resultados!G308</f>
        <v>10.5</v>
      </c>
      <c r="F133" s="65">
        <f>+Resultados!H308</f>
        <v>280.74549587703677</v>
      </c>
    </row>
    <row r="134" spans="1:6" x14ac:dyDescent="0.25">
      <c r="A134" s="69">
        <f>+Resultados!C309</f>
        <v>41944</v>
      </c>
      <c r="B134" s="64">
        <f>+Resultados!D309</f>
        <v>13.462588629347135</v>
      </c>
      <c r="C134" s="65">
        <f>+Resultados!E309</f>
        <v>14.504479919508489</v>
      </c>
      <c r="D134" s="65">
        <f>+Resultados!F309</f>
        <v>462.27156979381033</v>
      </c>
      <c r="E134" s="65">
        <f>+Resultados!G309</f>
        <v>8.6999999999999993</v>
      </c>
      <c r="F134" s="65">
        <f>+Resultados!H309</f>
        <v>247.51379615442977</v>
      </c>
    </row>
    <row r="135" spans="1:6" x14ac:dyDescent="0.25">
      <c r="A135" s="69">
        <f>+Resultados!C310</f>
        <v>41945</v>
      </c>
      <c r="B135" s="64">
        <f>+Resultados!D310</f>
        <v>13.493006986930313</v>
      </c>
      <c r="C135" s="65">
        <f>+Resultados!E310</f>
        <v>14.537594250931718</v>
      </c>
      <c r="D135" s="65">
        <f>+Resultados!F310</f>
        <v>464.23172277007109</v>
      </c>
      <c r="E135" s="65">
        <f>+Resultados!G310</f>
        <v>9.9</v>
      </c>
      <c r="F135" s="65">
        <f>+Resultados!H310</f>
        <v>270.89887911745905</v>
      </c>
    </row>
    <row r="136" spans="1:6" x14ac:dyDescent="0.25">
      <c r="A136" s="69">
        <f>+Resultados!C311</f>
        <v>41946</v>
      </c>
      <c r="B136" s="64">
        <f>+Resultados!D311</f>
        <v>13.523066451903238</v>
      </c>
      <c r="C136" s="65">
        <f>+Resultados!E311</f>
        <v>14.570369789285548</v>
      </c>
      <c r="D136" s="65">
        <f>+Resultados!F311</f>
        <v>466.15705212162146</v>
      </c>
      <c r="E136" s="65">
        <f>+Resultados!G311</f>
        <v>11</v>
      </c>
      <c r="F136" s="65">
        <f>+Resultados!H311</f>
        <v>292.45935321827181</v>
      </c>
    </row>
    <row r="137" spans="1:6" x14ac:dyDescent="0.25">
      <c r="A137" s="69">
        <f>+Resultados!C312</f>
        <v>41947</v>
      </c>
      <c r="B137" s="64">
        <f>+Resultados!D312</f>
        <v>13.552755511036962</v>
      </c>
      <c r="C137" s="65">
        <f>+Resultados!E312</f>
        <v>14.60279223377459</v>
      </c>
      <c r="D137" s="65">
        <f>+Resultados!F312</f>
        <v>468.04723477965177</v>
      </c>
      <c r="E137" s="65">
        <f>+Resultados!G312</f>
        <v>4.9000000000000004</v>
      </c>
      <c r="F137" s="65">
        <f>+Resultados!H312</f>
        <v>177.32088866204916</v>
      </c>
    </row>
    <row r="138" spans="1:6" x14ac:dyDescent="0.25">
      <c r="A138" s="69">
        <f>+Resultados!C313</f>
        <v>41948</v>
      </c>
      <c r="B138" s="64">
        <f>+Resultados!D313</f>
        <v>13.582062528915717</v>
      </c>
      <c r="C138" s="65">
        <f>+Resultados!E313</f>
        <v>14.63484708848919</v>
      </c>
      <c r="D138" s="65">
        <f>+Resultados!F313</f>
        <v>469.90196165769987</v>
      </c>
      <c r="E138" s="65">
        <f>+Resultados!G313</f>
        <v>12</v>
      </c>
      <c r="F138" s="65">
        <f>+Resultados!H313</f>
        <v>312.92417823268732</v>
      </c>
    </row>
    <row r="139" spans="1:6" x14ac:dyDescent="0.25">
      <c r="A139" s="69">
        <f>+Resultados!C314</f>
        <v>41949</v>
      </c>
      <c r="B139" s="64">
        <f>+Resultados!D314</f>
        <v>13.610975756266148</v>
      </c>
      <c r="C139" s="65">
        <f>+Resultados!E314</f>
        <v>14.666519672482249</v>
      </c>
      <c r="D139" s="65">
        <f>+Resultados!F314</f>
        <v>471.72093726563156</v>
      </c>
      <c r="E139" s="65">
        <f>+Resultados!G314</f>
        <v>11.1</v>
      </c>
      <c r="F139" s="65">
        <f>+Resultados!H314</f>
        <v>296.49315358607032</v>
      </c>
    </row>
    <row r="140" spans="1:6" x14ac:dyDescent="0.25">
      <c r="A140" s="69">
        <f>+Resultados!C315</f>
        <v>41950</v>
      </c>
      <c r="B140" s="64">
        <f>+Resultados!D315</f>
        <v>13.639483339033537</v>
      </c>
      <c r="C140" s="65">
        <f>+Resultados!E315</f>
        <v>14.697795130870276</v>
      </c>
      <c r="D140" s="65">
        <f>+Resultados!F315</f>
        <v>473.50387931565029</v>
      </c>
      <c r="E140" s="65">
        <f>+Resultados!G315</f>
        <v>11.4</v>
      </c>
      <c r="F140" s="65">
        <f>+Resultados!H315</f>
        <v>302.89798445713768</v>
      </c>
    </row>
    <row r="141" spans="1:6" x14ac:dyDescent="0.25">
      <c r="A141" s="69">
        <f>+Resultados!C316</f>
        <v>41951</v>
      </c>
      <c r="B141" s="64">
        <f>+Resultados!D316</f>
        <v>13.667573328208416</v>
      </c>
      <c r="C141" s="65">
        <f>+Resultados!E316</f>
        <v>14.728658446974263</v>
      </c>
      <c r="D141" s="65">
        <f>+Resultados!F316</f>
        <v>475.25051832170362</v>
      </c>
      <c r="E141" s="65">
        <f>+Resultados!G316</f>
        <v>11.4</v>
      </c>
      <c r="F141" s="65">
        <f>+Resultados!H316</f>
        <v>303.56629415929507</v>
      </c>
    </row>
    <row r="142" spans="1:6" x14ac:dyDescent="0.25">
      <c r="A142" s="69">
        <f>+Resultados!C317</f>
        <v>41952</v>
      </c>
      <c r="B142" s="64">
        <f>+Resultados!D317</f>
        <v>13.695233690404201</v>
      </c>
      <c r="C142" s="65">
        <f>+Resultados!E317</f>
        <v>14.759094455512489</v>
      </c>
      <c r="D142" s="65">
        <f>+Resultados!F317</f>
        <v>476.96059719365473</v>
      </c>
      <c r="E142" s="65">
        <f>+Resultados!G317</f>
        <v>11.3</v>
      </c>
      <c r="F142" s="65">
        <f>+Resultados!H317</f>
        <v>302.3012119612182</v>
      </c>
    </row>
    <row r="143" spans="1:6" x14ac:dyDescent="0.25">
      <c r="A143" s="69">
        <f>+Resultados!C318</f>
        <v>41953</v>
      </c>
      <c r="B143" s="64">
        <f>+Resultados!D318</f>
        <v>13.722452319183949</v>
      </c>
      <c r="C143" s="65">
        <f>+Resultados!E318</f>
        <v>14.789087856853778</v>
      </c>
      <c r="D143" s="65">
        <f>+Resultados!F318</f>
        <v>478.6338708275598</v>
      </c>
      <c r="E143" s="65">
        <f>+Resultados!G318</f>
        <v>11.7</v>
      </c>
      <c r="F143" s="65">
        <f>+Resultados!H318</f>
        <v>310.60442728277536</v>
      </c>
    </row>
    <row r="144" spans="1:6" x14ac:dyDescent="0.25">
      <c r="A144" s="69">
        <f>+Resultados!C319</f>
        <v>41954</v>
      </c>
      <c r="B144" s="64">
        <f>+Resultados!D319</f>
        <v>13.749217047130996</v>
      </c>
      <c r="C144" s="65">
        <f>+Resultados!E319</f>
        <v>14.818623232335632</v>
      </c>
      <c r="D144" s="65">
        <f>+Resultados!F319</f>
        <v>480.27010569337693</v>
      </c>
      <c r="E144" s="65">
        <f>+Resultados!G319</f>
        <v>11.2</v>
      </c>
      <c r="F144" s="65">
        <f>+Resultados!H319</f>
        <v>301.6218787769721</v>
      </c>
    </row>
    <row r="145" spans="1:6" x14ac:dyDescent="0.25">
      <c r="A145" s="69">
        <f>+Resultados!C320</f>
        <v>41955</v>
      </c>
      <c r="B145" s="64">
        <f>+Resultados!D320</f>
        <v>13.775515658655456</v>
      </c>
      <c r="C145" s="65">
        <f>+Resultados!E320</f>
        <v>14.847685060647381</v>
      </c>
      <c r="D145" s="65">
        <f>+Resultados!F320</f>
        <v>481.86907942140078</v>
      </c>
      <c r="E145" s="65">
        <f>+Resultados!G320</f>
        <v>11.4</v>
      </c>
      <c r="F145" s="65">
        <f>+Resultados!H320</f>
        <v>306.06173600053449</v>
      </c>
    </row>
    <row r="146" spans="1:6" x14ac:dyDescent="0.25">
      <c r="A146" s="69">
        <f>+Resultados!C321</f>
        <v>41956</v>
      </c>
      <c r="B146" s="64">
        <f>+Resultados!D321</f>
        <v>13.80133590352489</v>
      </c>
      <c r="C146" s="65">
        <f>+Resultados!E321</f>
        <v>14.876257735273631</v>
      </c>
      <c r="D146" s="65">
        <f>+Resultados!F321</f>
        <v>483.43058038868605</v>
      </c>
      <c r="E146" s="65">
        <f>+Resultados!G321</f>
        <v>6.6</v>
      </c>
      <c r="F146" s="65">
        <f>+Resultados!H321</f>
        <v>214.16845703555805</v>
      </c>
    </row>
    <row r="147" spans="1:6" x14ac:dyDescent="0.25">
      <c r="A147" s="69">
        <f>+Resultados!C322</f>
        <v>41957</v>
      </c>
      <c r="B147" s="64">
        <f>+Resultados!D322</f>
        <v>13.826665511104222</v>
      </c>
      <c r="C147" s="65">
        <f>+Resultados!E322</f>
        <v>14.904325582988529</v>
      </c>
      <c r="D147" s="65">
        <f>+Resultados!F322</f>
        <v>484.95440730668105</v>
      </c>
      <c r="E147" s="65">
        <f>+Resultados!G322</f>
        <v>10.9</v>
      </c>
      <c r="F147" s="65">
        <f>+Resultados!H322</f>
        <v>297.55953064266544</v>
      </c>
    </row>
    <row r="148" spans="1:6" x14ac:dyDescent="0.25">
      <c r="A148" s="69">
        <f>+Resultados!C323</f>
        <v>41958</v>
      </c>
      <c r="B148" s="64">
        <f>+Resultados!D323</f>
        <v>13.851492205286299</v>
      </c>
      <c r="C148" s="65">
        <f>+Resultados!E323</f>
        <v>14.931872883385816</v>
      </c>
      <c r="D148" s="65">
        <f>+Resultados!F323</f>
        <v>486.44036881125845</v>
      </c>
      <c r="E148" s="65">
        <f>+Resultados!G323</f>
        <v>10.6</v>
      </c>
      <c r="F148" s="65">
        <f>+Resultados!H323</f>
        <v>292.29874918971484</v>
      </c>
    </row>
    <row r="149" spans="1:6" x14ac:dyDescent="0.25">
      <c r="A149" s="69">
        <f>+Resultados!C324</f>
        <v>41959</v>
      </c>
      <c r="B149" s="64">
        <f>+Resultados!D324</f>
        <v>13.875803720090637</v>
      </c>
      <c r="C149" s="65">
        <f>+Resultados!E324</f>
        <v>14.958883889424293</v>
      </c>
      <c r="D149" s="65">
        <f>+Resultados!F324</f>
        <v>487.88828305627419</v>
      </c>
      <c r="E149" s="65">
        <f>+Resultados!G324</f>
        <v>8.5</v>
      </c>
      <c r="F149" s="65">
        <f>+Resultados!H324</f>
        <v>252.19795288434523</v>
      </c>
    </row>
    <row r="150" spans="1:6" x14ac:dyDescent="0.25">
      <c r="A150" s="69">
        <f>+Resultados!C325</f>
        <v>41960</v>
      </c>
      <c r="B150" s="64">
        <f>+Resultados!D325</f>
        <v>13.899587815904313</v>
      </c>
      <c r="C150" s="65">
        <f>+Resultados!E325</f>
        <v>14.985342848962176</v>
      </c>
      <c r="D150" s="65">
        <f>+Resultados!F325</f>
        <v>489.29797731174034</v>
      </c>
      <c r="E150" s="65">
        <f>+Resultados!G325</f>
        <v>10.4</v>
      </c>
      <c r="F150" s="65">
        <f>+Resultados!H325</f>
        <v>289.43100473108666</v>
      </c>
    </row>
    <row r="151" spans="1:6" x14ac:dyDescent="0.25">
      <c r="A151" s="69">
        <f>+Resultados!C326</f>
        <v>41961</v>
      </c>
      <c r="B151" s="64">
        <f>+Resultados!D326</f>
        <v>13.922832296334731</v>
      </c>
      <c r="C151" s="65">
        <f>+Resultados!E326</f>
        <v>15.011234027248058</v>
      </c>
      <c r="D151" s="65">
        <f>+Resultados!F326</f>
        <v>490.66928756764338</v>
      </c>
      <c r="E151" s="65">
        <f>+Resultados!G326</f>
        <v>9.8000000000000007</v>
      </c>
      <c r="F151" s="65">
        <f>+Resultados!H326</f>
        <v>278.2751737724725</v>
      </c>
    </row>
    <row r="152" spans="1:6" x14ac:dyDescent="0.25">
      <c r="A152" s="69">
        <f>+Resultados!C327</f>
        <v>41962</v>
      </c>
      <c r="B152" s="64">
        <f>+Resultados!D327</f>
        <v>13.945525025640311</v>
      </c>
      <c r="C152" s="65">
        <f>+Resultados!E327</f>
        <v>15.036541730329654</v>
      </c>
      <c r="D152" s="65">
        <f>+Resultados!F327</f>
        <v>492.00205814437669</v>
      </c>
      <c r="E152" s="65">
        <f>+Resultados!G327</f>
        <v>9.4</v>
      </c>
      <c r="F152" s="65">
        <f>+Resultados!H327</f>
        <v>270.95942937052229</v>
      </c>
    </row>
    <row r="153" spans="1:6" x14ac:dyDescent="0.25">
      <c r="A153" s="69">
        <f>+Resultados!C328</f>
        <v>41963</v>
      </c>
      <c r="B153" s="64">
        <f>+Resultados!D328</f>
        <v>13.967653946700915</v>
      </c>
      <c r="C153" s="65">
        <f>+Resultados!E328</f>
        <v>15.061250329335113</v>
      </c>
      <c r="D153" s="65">
        <f>+Resultados!F328</f>
        <v>493.29614131070485</v>
      </c>
      <c r="E153" s="65">
        <f>+Resultados!G328</f>
        <v>11.6</v>
      </c>
      <c r="F153" s="65">
        <f>+Resultados!H328</f>
        <v>314.11599696105992</v>
      </c>
    </row>
    <row r="154" spans="1:6" x14ac:dyDescent="0.25">
      <c r="A154" s="69">
        <f>+Resultados!C329</f>
        <v>41964</v>
      </c>
      <c r="B154" s="64">
        <f>+Resultados!D329</f>
        <v>13.989207099485915</v>
      </c>
      <c r="C154" s="65">
        <f>+Resultados!E329</f>
        <v>15.085344285575198</v>
      </c>
      <c r="D154" s="65">
        <f>+Resultados!F329</f>
        <v>494.55139691010163</v>
      </c>
      <c r="E154" s="65">
        <f>+Resultados!G329</f>
        <v>5</v>
      </c>
      <c r="F154" s="65">
        <f>+Resultados!H329</f>
        <v>186.23822402967403</v>
      </c>
    </row>
    <row r="155" spans="1:6" x14ac:dyDescent="0.25">
      <c r="A155" s="69">
        <f>+Resultados!C330</f>
        <v>41965</v>
      </c>
      <c r="B155" s="64">
        <f>+Resultados!D330</f>
        <v>14.010172639973849</v>
      </c>
      <c r="C155" s="65">
        <f>+Resultados!E330</f>
        <v>15.108808176407825</v>
      </c>
      <c r="D155" s="65">
        <f>+Resultados!F330</f>
        <v>495.76769199625176</v>
      </c>
      <c r="E155" s="65">
        <f>+Resultados!G330</f>
        <v>11.4</v>
      </c>
      <c r="F155" s="65">
        <f>+Resultados!H330</f>
        <v>311.11007070207171</v>
      </c>
    </row>
    <row r="156" spans="1:6" x14ac:dyDescent="0.25">
      <c r="A156" s="69">
        <f>+Resultados!C331</f>
        <v>41966</v>
      </c>
      <c r="B156" s="64">
        <f>+Resultados!D331</f>
        <v>14.030538859473559</v>
      </c>
      <c r="C156" s="65">
        <f>+Resultados!E331</f>
        <v>15.131626721799901</v>
      </c>
      <c r="D156" s="65">
        <f>+Resultados!F331</f>
        <v>496.94490047843078</v>
      </c>
      <c r="E156" s="65">
        <f>+Resultados!G331</f>
        <v>3.2</v>
      </c>
      <c r="F156" s="65">
        <f>+Resultados!H331</f>
        <v>151.7871764487823</v>
      </c>
    </row>
    <row r="157" spans="1:6" x14ac:dyDescent="0.25">
      <c r="A157" s="69">
        <f>+Resultados!C332</f>
        <v>41967</v>
      </c>
      <c r="B157" s="64">
        <f>+Resultados!D332</f>
        <v>14.050294204293014</v>
      </c>
      <c r="C157" s="65">
        <f>+Resultados!E332</f>
        <v>15.153784811514548</v>
      </c>
      <c r="D157" s="65">
        <f>+Resultados!F332</f>
        <v>498.08290277741344</v>
      </c>
      <c r="E157" s="65">
        <f>+Resultados!G332</f>
        <v>11.8</v>
      </c>
      <c r="F157" s="65">
        <f>+Resultados!H332</f>
        <v>319.72541013696326</v>
      </c>
    </row>
    <row r="158" spans="1:6" x14ac:dyDescent="0.25">
      <c r="A158" s="69">
        <f>+Resultados!C333</f>
        <v>41968</v>
      </c>
      <c r="B158" s="64">
        <f>+Resultados!D333</f>
        <v>14.069427295698171</v>
      </c>
      <c r="C158" s="65">
        <f>+Resultados!E333</f>
        <v>15.175267532845599</v>
      </c>
      <c r="D158" s="65">
        <f>+Resultados!F333</f>
        <v>499.18158549249443</v>
      </c>
      <c r="E158" s="65">
        <f>+Resultados!G333</f>
        <v>11.8</v>
      </c>
      <c r="F158" s="65">
        <f>+Resultados!H333</f>
        <v>320.11710353144343</v>
      </c>
    </row>
    <row r="159" spans="1:6" x14ac:dyDescent="0.25">
      <c r="A159" s="69">
        <f>+Resultados!C334</f>
        <v>41969</v>
      </c>
      <c r="B159" s="64">
        <f>+Resultados!D334</f>
        <v>14.087926950100769</v>
      </c>
      <c r="C159" s="65">
        <f>+Resultados!E334</f>
        <v>15.19606019881431</v>
      </c>
      <c r="D159" s="65">
        <f>+Resultados!F334</f>
        <v>500.2408410801354</v>
      </c>
      <c r="E159" s="65">
        <f>+Resultados!G334</f>
        <v>11.8</v>
      </c>
      <c r="F159" s="65">
        <f>+Resultados!H334</f>
        <v>320.49337218948938</v>
      </c>
    </row>
    <row r="160" spans="1:6" x14ac:dyDescent="0.25">
      <c r="A160" s="69">
        <f>+Resultados!C335</f>
        <v>41970</v>
      </c>
      <c r="B160" s="64">
        <f>+Resultados!D335</f>
        <v>14.105782199410591</v>
      </c>
      <c r="C160" s="65">
        <f>+Resultados!E335</f>
        <v>15.216148376737532</v>
      </c>
      <c r="D160" s="65">
        <f>+Resultados!F335</f>
        <v>501.26056754468482</v>
      </c>
      <c r="E160" s="65">
        <f>+Resultados!G335</f>
        <v>10.9</v>
      </c>
      <c r="F160" s="65">
        <f>+Resultados!H335</f>
        <v>303.26415595570592</v>
      </c>
    </row>
    <row r="161" spans="1:6" x14ac:dyDescent="0.25">
      <c r="A161" s="69">
        <f>+Resultados!C336</f>
        <v>41971</v>
      </c>
      <c r="B161" s="64">
        <f>+Resultados!D336</f>
        <v>14.122982311484554</v>
      </c>
      <c r="C161" s="65">
        <f>+Resultados!E336</f>
        <v>15.235517917070437</v>
      </c>
      <c r="D161" s="65">
        <f>+Resultados!F336</f>
        <v>502.24066814155486</v>
      </c>
      <c r="E161" s="65">
        <f>+Resultados!G336</f>
        <v>5.6</v>
      </c>
      <c r="F161" s="65">
        <f>+Resultados!H336</f>
        <v>199.93409951301012</v>
      </c>
    </row>
    <row r="162" spans="1:6" x14ac:dyDescent="0.25">
      <c r="A162" s="69">
        <f>+Resultados!C337</f>
        <v>41972</v>
      </c>
      <c r="B162" s="64">
        <f>+Resultados!D337</f>
        <v>14.139516810602204</v>
      </c>
      <c r="C162" s="65">
        <f>+Resultados!E337</f>
        <v>15.254154982421253</v>
      </c>
      <c r="D162" s="65">
        <f>+Resultados!F337</f>
        <v>503.18105109316815</v>
      </c>
      <c r="E162" s="65">
        <f>+Resultados!G337</f>
        <v>6.1</v>
      </c>
      <c r="F162" s="65">
        <f>+Resultados!H337</f>
        <v>209.96651538466804</v>
      </c>
    </row>
    <row r="163" spans="1:6" x14ac:dyDescent="0.25">
      <c r="A163" s="69">
        <f>+Resultados!C338</f>
        <v>41973</v>
      </c>
      <c r="B163" s="64">
        <f>+Resultados!D338</f>
        <v>14.155375497894632</v>
      </c>
      <c r="C163" s="65">
        <f>+Resultados!E338</f>
        <v>15.272046076630634</v>
      </c>
      <c r="D163" s="65">
        <f>+Resultados!F338</f>
        <v>504.0816293179343</v>
      </c>
      <c r="E163" s="65">
        <f>+Resultados!G338</f>
        <v>3.1</v>
      </c>
      <c r="F163" s="65">
        <f>+Resultados!H338</f>
        <v>151.45079212708967</v>
      </c>
    </row>
    <row r="164" spans="1:6" x14ac:dyDescent="0.25">
      <c r="A164" s="69">
        <f>+Resultados!C339</f>
        <v>41974</v>
      </c>
      <c r="B164" s="64">
        <f>+Resultados!D339</f>
        <v>14.170548471651649</v>
      </c>
      <c r="C164" s="65">
        <f>+Resultados!E339</f>
        <v>15.289178073803388</v>
      </c>
      <c r="D164" s="65">
        <f>+Resultados!F339</f>
        <v>504.94232017244582</v>
      </c>
      <c r="E164" s="65">
        <f>+Resultados!G339</f>
        <v>11.4</v>
      </c>
      <c r="F164" s="65">
        <f>+Resultados!H339</f>
        <v>314.30992869485209</v>
      </c>
    </row>
    <row r="165" spans="1:6" x14ac:dyDescent="0.25">
      <c r="A165" s="69">
        <f>+Resultados!C340</f>
        <v>41975</v>
      </c>
      <c r="B165" s="64">
        <f>+Resultados!D340</f>
        <v>14.185026147430261</v>
      </c>
      <c r="C165" s="65">
        <f>+Resultados!E340</f>
        <v>15.305538247176388</v>
      </c>
      <c r="D165" s="65">
        <f>+Resultados!F340</f>
        <v>505.76304520703582</v>
      </c>
      <c r="E165" s="65">
        <f>+Resultados!G340</f>
        <v>11.2</v>
      </c>
      <c r="F165" s="65">
        <f>+Resultados!H340</f>
        <v>310.67038413556389</v>
      </c>
    </row>
    <row r="166" spans="1:6" x14ac:dyDescent="0.25">
      <c r="A166" s="69">
        <f>+Resultados!C341</f>
        <v>41976</v>
      </c>
      <c r="B166" s="64">
        <f>+Resultados!D341</f>
        <v>14.198799277886016</v>
      </c>
      <c r="C166" s="65">
        <f>+Resultados!E341</f>
        <v>15.321114297703113</v>
      </c>
      <c r="D166" s="65">
        <f>+Resultados!F341</f>
        <v>506.54372993477915</v>
      </c>
      <c r="E166" s="65">
        <f>+Resultados!G341</f>
        <v>1.5</v>
      </c>
      <c r="F166" s="65">
        <f>+Resultados!H341</f>
        <v>120.60983736069643</v>
      </c>
    </row>
    <row r="167" spans="1:6" x14ac:dyDescent="0.25">
      <c r="A167" s="69">
        <f>+Resultados!C342</f>
        <v>41977</v>
      </c>
      <c r="B167" s="64">
        <f>+Resultados!D342</f>
        <v>14.211858972247958</v>
      </c>
      <c r="C167" s="65">
        <f>+Resultados!E342</f>
        <v>15.335894382232382</v>
      </c>
      <c r="D167" s="65">
        <f>+Resultados!F342</f>
        <v>507.28430361397471</v>
      </c>
      <c r="E167" s="65">
        <f>+Resultados!G342</f>
        <v>5.9</v>
      </c>
      <c r="F167" s="65">
        <f>+Resultados!H342</f>
        <v>207.13962245891435</v>
      </c>
    </row>
    <row r="168" spans="1:6" x14ac:dyDescent="0.25">
      <c r="A168" s="69">
        <f>+Resultados!C343</f>
        <v>41978</v>
      </c>
      <c r="B168" s="64">
        <f>+Resultados!D343</f>
        <v>14.224196715357298</v>
      </c>
      <c r="C168" s="65">
        <f>+Resultados!E343</f>
        <v>15.349867141157176</v>
      </c>
      <c r="D168" s="65">
        <f>+Resultados!F343</f>
        <v>507.98469904409899</v>
      </c>
      <c r="E168" s="65">
        <f>+Resultados!G343</f>
        <v>11.1</v>
      </c>
      <c r="F168" s="65">
        <f>+Resultados!H343</f>
        <v>309.4633776175757</v>
      </c>
    </row>
    <row r="169" spans="1:6" x14ac:dyDescent="0.25">
      <c r="A169" s="69">
        <f>+Resultados!C344</f>
        <v>41979</v>
      </c>
      <c r="B169" s="64">
        <f>+Resultados!D344</f>
        <v>14.235804386189976</v>
      </c>
      <c r="C169" s="65">
        <f>+Resultados!E344</f>
        <v>15.363021725408029</v>
      </c>
      <c r="D169" s="65">
        <f>+Resultados!F344</f>
        <v>508.64485237517755</v>
      </c>
      <c r="E169" s="65">
        <f>+Resultados!G344</f>
        <v>11</v>
      </c>
      <c r="F169" s="65">
        <f>+Resultados!H344</f>
        <v>307.72238713826869</v>
      </c>
    </row>
    <row r="170" spans="1:6" x14ac:dyDescent="0.25">
      <c r="A170" s="69">
        <f>+Resultados!C345</f>
        <v>41980</v>
      </c>
      <c r="B170" s="64">
        <f>+Resultados!D345</f>
        <v>14.246674275783787</v>
      </c>
      <c r="C170" s="65">
        <f>+Resultados!E345</f>
        <v>15.375347822665498</v>
      </c>
      <c r="D170" s="65">
        <f>+Resultados!F345</f>
        <v>509.26470293049294</v>
      </c>
      <c r="E170" s="65">
        <f>+Resultados!G345</f>
        <v>10.9</v>
      </c>
      <c r="F170" s="65">
        <f>+Resultados!H345</f>
        <v>305.96621438748429</v>
      </c>
    </row>
    <row r="171" spans="1:6" x14ac:dyDescent="0.25">
      <c r="A171" s="69">
        <f>+Resultados!C346</f>
        <v>41981</v>
      </c>
      <c r="B171" s="64">
        <f>+Resultados!D346</f>
        <v>14.256799104491735</v>
      </c>
      <c r="C171" s="65">
        <f>+Resultados!E346</f>
        <v>15.386835682666629</v>
      </c>
      <c r="D171" s="65">
        <f>+Resultados!F346</f>
        <v>509.84419304250866</v>
      </c>
      <c r="E171" s="65">
        <f>+Resultados!G346</f>
        <v>3</v>
      </c>
      <c r="F171" s="65">
        <f>+Resultados!H346</f>
        <v>150.77839177145012</v>
      </c>
    </row>
    <row r="172" spans="1:6" x14ac:dyDescent="0.25">
      <c r="A172" s="69">
        <f>+Resultados!C347</f>
        <v>41982</v>
      </c>
      <c r="B172" s="64">
        <f>+Resultados!D347</f>
        <v>14.26617203848482</v>
      </c>
      <c r="C172" s="65">
        <f>+Resultados!E347</f>
        <v>15.397476141482077</v>
      </c>
      <c r="D172" s="65">
        <f>+Resultados!F347</f>
        <v>510.38326790186409</v>
      </c>
      <c r="E172" s="65">
        <f>+Resultados!G347</f>
        <v>9.9</v>
      </c>
      <c r="F172" s="65">
        <f>+Resultados!H347</f>
        <v>286.66804757959295</v>
      </c>
    </row>
    <row r="173" spans="1:6" x14ac:dyDescent="0.25">
      <c r="A173" s="69">
        <f>+Resultados!C348</f>
        <v>41983</v>
      </c>
      <c r="B173" s="64">
        <f>+Resultados!D348</f>
        <v>14.274786705429609</v>
      </c>
      <c r="C173" s="65">
        <f>+Resultados!E348</f>
        <v>15.407260644643031</v>
      </c>
      <c r="D173" s="65">
        <f>+Resultados!F348</f>
        <v>510.88187541928369</v>
      </c>
      <c r="E173" s="65">
        <f>+Resultados!G348</f>
        <v>11.4</v>
      </c>
      <c r="F173" s="65">
        <f>+Resultados!H348</f>
        <v>316.3564413716698</v>
      </c>
    </row>
    <row r="174" spans="1:6" x14ac:dyDescent="0.25">
      <c r="A174" s="69">
        <f>+Resultados!C349</f>
        <v>41984</v>
      </c>
      <c r="B174" s="64">
        <f>+Resultados!D349</f>
        <v>14.282637209268454</v>
      </c>
      <c r="C174" s="65">
        <f>+Resultados!E349</f>
        <v>15.416181269000617</v>
      </c>
      <c r="D174" s="65">
        <f>+Resultados!F349</f>
        <v>511.33996610021308</v>
      </c>
      <c r="E174" s="65">
        <f>+Resultados!G349</f>
        <v>11.5</v>
      </c>
      <c r="F174" s="65">
        <f>+Resultados!H349</f>
        <v>318.48573899122727</v>
      </c>
    </row>
    <row r="175" spans="1:6" x14ac:dyDescent="0.25">
      <c r="A175" s="69">
        <f>+Resultados!C350</f>
        <v>41985</v>
      </c>
      <c r="B175" s="64">
        <f>+Resultados!D350</f>
        <v>14.289718144033488</v>
      </c>
      <c r="C175" s="65">
        <f>+Resultados!E350</f>
        <v>15.424230743204832</v>
      </c>
      <c r="D175" s="65">
        <f>+Resultados!F350</f>
        <v>511.75749293199948</v>
      </c>
      <c r="E175" s="65">
        <f>+Resultados!G350</f>
        <v>11.6</v>
      </c>
      <c r="F175" s="65">
        <f>+Resultados!H350</f>
        <v>320.603207040597</v>
      </c>
    </row>
    <row r="176" spans="1:6" x14ac:dyDescent="0.25">
      <c r="A176" s="69">
        <f>+Resultados!C351</f>
        <v>41986</v>
      </c>
      <c r="B176" s="64">
        <f>+Resultados!D351</f>
        <v>14.29602460662905</v>
      </c>
      <c r="C176" s="65">
        <f>+Resultados!E351</f>
        <v>15.431402466695715</v>
      </c>
      <c r="D176" s="65">
        <f>+Resultados!F351</f>
        <v>512.13441128341742</v>
      </c>
      <c r="E176" s="65">
        <f>+Resultados!G351</f>
        <v>11.5</v>
      </c>
      <c r="F176" s="65">
        <f>+Resultados!H351</f>
        <v>318.76817387850218</v>
      </c>
    </row>
    <row r="177" spans="1:6" x14ac:dyDescent="0.25">
      <c r="A177" s="69">
        <f>+Resultados!C352</f>
        <v>41987</v>
      </c>
      <c r="B177" s="64">
        <f>+Resultados!D352</f>
        <v>14.301552208521455</v>
      </c>
      <c r="C177" s="65">
        <f>+Resultados!E352</f>
        <v>15.437690527105506</v>
      </c>
      <c r="D177" s="65">
        <f>+Resultados!F352</f>
        <v>512.47067881634962</v>
      </c>
      <c r="E177" s="65">
        <f>+Resultados!G352</f>
        <v>11.5</v>
      </c>
      <c r="F177" s="65">
        <f>+Resultados!H352</f>
        <v>318.88984407672388</v>
      </c>
    </row>
    <row r="178" spans="1:6" x14ac:dyDescent="0.25">
      <c r="A178" s="69">
        <f>+Resultados!C353</f>
        <v>41988</v>
      </c>
      <c r="B178" s="64">
        <f>+Resultados!D353</f>
        <v>14.306297086279603</v>
      </c>
      <c r="C178" s="65">
        <f>+Resultados!E353</f>
        <v>15.443089715978131</v>
      </c>
      <c r="D178" s="65">
        <f>+Resultados!F353</f>
        <v>512.76625540943041</v>
      </c>
      <c r="E178" s="65">
        <f>+Resultados!G353</f>
        <v>5.9</v>
      </c>
      <c r="F178" s="65">
        <f>+Resultados!H353</f>
        <v>208.60520582177111</v>
      </c>
    </row>
    <row r="179" spans="1:6" x14ac:dyDescent="0.25">
      <c r="A179" s="69">
        <f>+Resultados!C354</f>
        <v>41989</v>
      </c>
      <c r="B179" s="64">
        <f>+Resultados!D354</f>
        <v>14.310255910914943</v>
      </c>
      <c r="C179" s="65">
        <f>+Resultados!E354</f>
        <v>15.4475955427201</v>
      </c>
      <c r="D179" s="65">
        <f>+Resultados!F354</f>
        <v>513.02110309347131</v>
      </c>
      <c r="E179" s="65">
        <f>+Resultados!G354</f>
        <v>2.7</v>
      </c>
      <c r="F179" s="65">
        <f>+Resultados!H354</f>
        <v>145.58088549897556</v>
      </c>
    </row>
    <row r="180" spans="1:6" x14ac:dyDescent="0.25">
      <c r="A180" s="69">
        <f>+Resultados!C355</f>
        <v>41990</v>
      </c>
      <c r="B180" s="64">
        <f>+Resultados!D355</f>
        <v>14.31342589597492</v>
      </c>
      <c r="C180" s="65">
        <f>+Resultados!E355</f>
        <v>15.451204246706023</v>
      </c>
      <c r="D180" s="65">
        <f>+Resultados!F355</f>
        <v>513.2351859985049</v>
      </c>
      <c r="E180" s="65">
        <f>+Resultados!G355</f>
        <v>11</v>
      </c>
      <c r="F180" s="65">
        <f>+Resultados!H355</f>
        <v>309.31662285654124</v>
      </c>
    </row>
    <row r="181" spans="1:6" x14ac:dyDescent="0.25">
      <c r="A181" s="69">
        <f>+Resultados!C356</f>
        <v>41991</v>
      </c>
      <c r="B181" s="64">
        <f>+Resultados!D356</f>
        <v>14.315804804349664</v>
      </c>
      <c r="C181" s="65">
        <f>+Resultados!E356</f>
        <v>15.453912807471507</v>
      </c>
      <c r="D181" s="65">
        <f>+Resultados!F356</f>
        <v>513.408470312291</v>
      </c>
      <c r="E181" s="65">
        <f>+Resultados!G356</f>
        <v>11.5</v>
      </c>
      <c r="F181" s="65">
        <f>+Resultados!H356</f>
        <v>319.24733659381224</v>
      </c>
    </row>
    <row r="182" spans="1:6" x14ac:dyDescent="0.25">
      <c r="A182" s="69">
        <f>+Resultados!C357</f>
        <v>41992</v>
      </c>
      <c r="B182" s="64">
        <f>+Resultados!D357</f>
        <v>14.317390953758114</v>
      </c>
      <c r="C182" s="65">
        <f>+Resultados!E357</f>
        <v>15.455718952936211</v>
      </c>
      <c r="D182" s="65">
        <f>+Resultados!F357</f>
        <v>513.54092425015983</v>
      </c>
      <c r="E182" s="65">
        <f>+Resultados!G357</f>
        <v>11.6</v>
      </c>
      <c r="F182" s="65">
        <f>+Resultados!H357</f>
        <v>321.27732102562379</v>
      </c>
    </row>
    <row r="183" spans="1:6" x14ac:dyDescent="0.25">
      <c r="A183" s="69">
        <f>+Resultados!C358</f>
        <v>41993</v>
      </c>
      <c r="B183" s="64">
        <f>+Resultados!D358</f>
        <v>14.318183220885963</v>
      </c>
      <c r="C183" s="65">
        <f>+Resultados!E358</f>
        <v>15.456621165610864</v>
      </c>
      <c r="D183" s="65">
        <f>+Resultados!F358</f>
        <v>513.63251803608296</v>
      </c>
      <c r="E183" s="65">
        <f>+Resultados!G358</f>
        <v>11</v>
      </c>
      <c r="F183" s="65">
        <f>+Resultados!H358</f>
        <v>309.48395309780983</v>
      </c>
    </row>
    <row r="184" spans="1:6" x14ac:dyDescent="0.25">
      <c r="A184" s="69">
        <f>+Resultados!C359</f>
        <v>41994</v>
      </c>
      <c r="B184" s="64">
        <f>+Resultados!D359</f>
        <v>14.31818104415469</v>
      </c>
      <c r="C184" s="65">
        <f>+Resultados!E359</f>
        <v>15.456618686753007</v>
      </c>
      <c r="D184" s="65">
        <f>+Resultados!F359</f>
        <v>513.68322389489072</v>
      </c>
      <c r="E184" s="65">
        <f>+Resultados!G359</f>
        <v>10</v>
      </c>
      <c r="F184" s="65">
        <f>+Resultados!H359</f>
        <v>289.78257855935863</v>
      </c>
    </row>
    <row r="185" spans="1:6" x14ac:dyDescent="0.25">
      <c r="A185" s="69">
        <f>+Resultados!C360</f>
        <v>41995</v>
      </c>
      <c r="B185" s="64">
        <f>+Resultados!D360</f>
        <v>14.317384425107667</v>
      </c>
      <c r="C185" s="65">
        <f>+Resultados!E360</f>
        <v>15.455711518447975</v>
      </c>
      <c r="D185" s="65">
        <f>+Resultados!F360</f>
        <v>513.69301605558121</v>
      </c>
      <c r="E185" s="65">
        <f>+Resultados!G360</f>
        <v>8.5</v>
      </c>
      <c r="F185" s="65">
        <f>+Resultados!H360</f>
        <v>260.198930836263</v>
      </c>
    </row>
    <row r="186" spans="1:6" x14ac:dyDescent="0.25">
      <c r="A186" s="69">
        <f>+Resultados!C361</f>
        <v>41996</v>
      </c>
      <c r="B186" s="64">
        <f>+Resultados!D361</f>
        <v>14.315793928406345</v>
      </c>
      <c r="C186" s="65">
        <f>+Resultados!E361</f>
        <v>15.453900423603137</v>
      </c>
      <c r="D186" s="65">
        <f>+Resultados!F361</f>
        <v>513.66187076569406</v>
      </c>
      <c r="E186" s="65">
        <f>+Resultados!G361</f>
        <v>10.199999999999999</v>
      </c>
      <c r="F186" s="65">
        <f>+Resultados!H361</f>
        <v>293.7503197072582</v>
      </c>
    </row>
    <row r="187" spans="1:6" x14ac:dyDescent="0.25">
      <c r="A187" s="69">
        <f>+Resultados!C362</f>
        <v>41997</v>
      </c>
      <c r="B187" s="64">
        <f>+Resultados!D362</f>
        <v>14.313410680436546</v>
      </c>
      <c r="C187" s="65">
        <f>+Resultados!E362</f>
        <v>15.45118692385558</v>
      </c>
      <c r="D187" s="65">
        <f>+Resultados!F362</f>
        <v>513.58976631675341</v>
      </c>
      <c r="E187" s="65">
        <f>+Resultados!G362</f>
        <v>11.1</v>
      </c>
      <c r="F187" s="65">
        <f>+Resultados!H362</f>
        <v>311.50404660986067</v>
      </c>
    </row>
    <row r="188" spans="1:6" x14ac:dyDescent="0.25">
      <c r="A188" s="69">
        <f>+Resultados!C363</f>
        <v>41998</v>
      </c>
      <c r="B188" s="64">
        <f>+Resultados!D363</f>
        <v>14.310236366531901</v>
      </c>
      <c r="C188" s="65">
        <f>+Resultados!E363</f>
        <v>15.447573295404991</v>
      </c>
      <c r="D188" s="65">
        <f>+Resultados!F363</f>
        <v>513.47668308080893</v>
      </c>
      <c r="E188" s="65">
        <f>+Resultados!G363</f>
        <v>11.5</v>
      </c>
      <c r="F188" s="65">
        <f>+Resultados!H363</f>
        <v>319.37803052793328</v>
      </c>
    </row>
    <row r="189" spans="1:6" x14ac:dyDescent="0.25">
      <c r="A189" s="69">
        <f>+Resultados!C364</f>
        <v>41999</v>
      </c>
      <c r="B189" s="64">
        <f>+Resultados!D364</f>
        <v>14.306273226828415</v>
      </c>
      <c r="C189" s="65">
        <f>+Resultados!E364</f>
        <v>15.443062562795522</v>
      </c>
      <c r="D189" s="65">
        <f>+Resultados!F364</f>
        <v>513.32260355813605</v>
      </c>
      <c r="E189" s="65">
        <f>+Resultados!G364</f>
        <v>9.4</v>
      </c>
      <c r="F189" s="65">
        <f>+Resultados!H364</f>
        <v>277.90255456198122</v>
      </c>
    </row>
    <row r="190" spans="1:6" x14ac:dyDescent="0.25">
      <c r="A190" s="69">
        <f>+Resultados!C365</f>
        <v>42000</v>
      </c>
      <c r="B190" s="64">
        <f>+Resultados!D365</f>
        <v>14.301524050771086</v>
      </c>
      <c r="C190" s="65">
        <f>+Resultados!E365</f>
        <v>15.437658490681754</v>
      </c>
      <c r="D190" s="65">
        <f>+Resultados!F365</f>
        <v>513.12751243618129</v>
      </c>
      <c r="E190" s="65">
        <f>+Resultados!G365</f>
        <v>11.8</v>
      </c>
      <c r="F190" s="65">
        <f>+Resultados!H365</f>
        <v>325.21908308781644</v>
      </c>
    </row>
    <row r="191" spans="1:6" x14ac:dyDescent="0.25">
      <c r="A191" s="69">
        <f>+Resultados!C366</f>
        <v>42001</v>
      </c>
      <c r="B191" s="64">
        <f>+Resultados!D366</f>
        <v>14.295992170299996</v>
      </c>
      <c r="C191" s="65">
        <f>+Resultados!E366</f>
        <v>15.431365573625252</v>
      </c>
      <c r="D191" s="65">
        <f>+Resultados!F366</f>
        <v>512.8913966598659</v>
      </c>
      <c r="E191" s="65">
        <f>+Resultados!G366</f>
        <v>8.1999999999999993</v>
      </c>
      <c r="F191" s="65">
        <f>+Resultados!H366</f>
        <v>254.12385555435148</v>
      </c>
    </row>
    <row r="192" spans="1:6" x14ac:dyDescent="0.25">
      <c r="A192" s="69">
        <f>+Resultados!C367</f>
        <v>42002</v>
      </c>
      <c r="B192" s="64">
        <f>+Resultados!D367</f>
        <v>14.28968145174999</v>
      </c>
      <c r="C192" s="65">
        <f>+Resultados!E367</f>
        <v>15.42418902397865</v>
      </c>
      <c r="D192" s="65">
        <f>+Resultados!F367</f>
        <v>512.61424551337973</v>
      </c>
      <c r="E192" s="65">
        <f>+Resultados!G367</f>
        <v>11.8</v>
      </c>
      <c r="F192" s="65">
        <f>+Resultados!H367</f>
        <v>325.08656254864951</v>
      </c>
    </row>
    <row r="193" spans="1:6" x14ac:dyDescent="0.25">
      <c r="A193" s="69">
        <f>+Resultados!C368</f>
        <v>42003</v>
      </c>
      <c r="B193" s="64">
        <f>+Resultados!D368</f>
        <v>14.282596286503953</v>
      </c>
      <c r="C193" s="65">
        <f>+Resultados!E368</f>
        <v>15.41613475792488</v>
      </c>
      <c r="D193" s="65">
        <f>+Resultados!F368</f>
        <v>512.29605071362687</v>
      </c>
      <c r="E193" s="65">
        <f>+Resultados!G368</f>
        <v>8.9</v>
      </c>
      <c r="F193" s="65">
        <f>+Resultados!H368</f>
        <v>267.78985223643576</v>
      </c>
    </row>
    <row r="194" spans="1:6" x14ac:dyDescent="0.25">
      <c r="A194" s="69">
        <f>+Resultados!C369</f>
        <v>42004</v>
      </c>
      <c r="B194" s="64">
        <f>+Resultados!D369</f>
        <v>14.274741580445776</v>
      </c>
      <c r="C194" s="65">
        <f>+Resultados!E369</f>
        <v>15.40720937974824</v>
      </c>
      <c r="D194" s="65">
        <f>+Resultados!F369</f>
        <v>511.93680651548505</v>
      </c>
      <c r="E194" s="65">
        <f>+Resultados!G369</f>
        <v>11.6</v>
      </c>
      <c r="F194" s="65">
        <f>+Resultados!H369</f>
        <v>320.95534697312678</v>
      </c>
    </row>
    <row r="195" spans="1:6" x14ac:dyDescent="0.25">
      <c r="A195" s="69">
        <f>+Resultados!C5+365</f>
        <v>42005</v>
      </c>
      <c r="B195" s="64">
        <f>+Resultados!D5</f>
        <v>14.266122742264457</v>
      </c>
      <c r="C195" s="65">
        <f>+Resultados!E5</f>
        <v>15.397420164423238</v>
      </c>
      <c r="D195" s="65">
        <f>+Resultados!F5</f>
        <v>511.53650982907465</v>
      </c>
      <c r="E195" s="65">
        <f>+Resultados!G5</f>
        <v>11</v>
      </c>
      <c r="F195" s="65">
        <f>+Resultados!H5</f>
        <v>309.00978763855562</v>
      </c>
    </row>
    <row r="196" spans="1:6" x14ac:dyDescent="0.25">
      <c r="A196" s="69">
        <f>+Resultados!C6+365</f>
        <v>42006</v>
      </c>
      <c r="B196" s="64">
        <f>+Resultados!D6</f>
        <v>14.256745670665813</v>
      </c>
      <c r="C196" s="65">
        <f>+Resultados!E6</f>
        <v>15.386775038615033</v>
      </c>
      <c r="D196" s="65">
        <f>+Resultados!F6</f>
        <v>511.09516034922348</v>
      </c>
      <c r="E196" s="65">
        <f>+Resultados!G6</f>
        <v>10.199999999999999</v>
      </c>
      <c r="F196" s="65">
        <f>+Resultados!H6</f>
        <v>293.11201972176673</v>
      </c>
    </row>
    <row r="197" spans="1:6" x14ac:dyDescent="0.25">
      <c r="A197" s="69">
        <f>+Resultados!C7+365</f>
        <v>42007</v>
      </c>
      <c r="B197" s="64">
        <f>+Resultados!D7</f>
        <v>14.246616740553057</v>
      </c>
      <c r="C197" s="65">
        <f>+Resultados!E7</f>
        <v>15.37528256019257</v>
      </c>
      <c r="D197" s="65">
        <f>+Resultados!F7</f>
        <v>510.61276069733026</v>
      </c>
      <c r="E197" s="65">
        <f>+Resultados!G7</f>
        <v>9.1</v>
      </c>
      <c r="F197" s="65">
        <f>+Resultados!H7</f>
        <v>271.29442115871819</v>
      </c>
    </row>
    <row r="198" spans="1:6" x14ac:dyDescent="0.25">
      <c r="A198" s="69">
        <f>+Resultados!C8+365</f>
        <v>42008</v>
      </c>
      <c r="B198" s="64">
        <f>+Resultados!D8</f>
        <v>14.235742788241426</v>
      </c>
      <c r="C198" s="65">
        <f>+Resultados!E8</f>
        <v>15.362951896361986</v>
      </c>
      <c r="D198" s="65">
        <f>+Resultados!F8</f>
        <v>510.08931657582048</v>
      </c>
      <c r="E198" s="65">
        <f>+Resultados!G8</f>
        <v>11.7</v>
      </c>
      <c r="F198" s="65">
        <f>+Resultados!H8</f>
        <v>322.39236660842602</v>
      </c>
    </row>
    <row r="199" spans="1:6" x14ac:dyDescent="0.25">
      <c r="A199" s="69">
        <f>+Resultados!C9+365</f>
        <v>42009</v>
      </c>
      <c r="B199" s="64">
        <f>+Resultados!D9</f>
        <v>14.224131095775929</v>
      </c>
      <c r="C199" s="65">
        <f>+Resultados!E9</f>
        <v>15.34979280053301</v>
      </c>
      <c r="D199" s="65">
        <f>+Resultados!F9</f>
        <v>509.52483693539392</v>
      </c>
      <c r="E199" s="65">
        <f>+Resultados!G9</f>
        <v>11.3</v>
      </c>
      <c r="F199" s="65">
        <f>+Resultados!H9</f>
        <v>314.34296304843554</v>
      </c>
    </row>
    <row r="200" spans="1:6" x14ac:dyDescent="0.25">
      <c r="A200" s="69">
        <f>+Resultados!C10+365</f>
        <v>42010</v>
      </c>
      <c r="B200" s="64">
        <f>+Resultados!D10</f>
        <v>14.211789374424225</v>
      </c>
      <c r="C200" s="65">
        <f>+Resultados!E10</f>
        <v>15.335815588035922</v>
      </c>
      <c r="D200" s="65">
        <f>+Resultados!F10</f>
        <v>508.9193341552371</v>
      </c>
      <c r="E200" s="65">
        <f>+Resultados!G10</f>
        <v>7.7</v>
      </c>
      <c r="F200" s="65">
        <f>+Resultados!H10</f>
        <v>243.25938687034989</v>
      </c>
    </row>
    <row r="201" spans="1:6" x14ac:dyDescent="0.25">
      <c r="A201" s="69">
        <f>+Resultados!C11+365</f>
        <v>42011</v>
      </c>
      <c r="B201" s="64">
        <f>+Resultados!D11</f>
        <v>14.19872574741934</v>
      </c>
      <c r="C201" s="65">
        <f>+Resultados!E11</f>
        <v>15.321031110809711</v>
      </c>
      <c r="D201" s="65">
        <f>+Resultados!F11</f>
        <v>508.27282423637558</v>
      </c>
      <c r="E201" s="65">
        <f>+Resultados!G11</f>
        <v>8.6999999999999993</v>
      </c>
      <c r="F201" s="65">
        <f>+Resultados!H11</f>
        <v>262.77810339177375</v>
      </c>
    </row>
    <row r="202" spans="1:6" x14ac:dyDescent="0.25">
      <c r="A202" s="69">
        <f>+Resultados!C12+365</f>
        <v>42012</v>
      </c>
      <c r="B202" s="64">
        <f>+Resultados!D12</f>
        <v>14.184948732029126</v>
      </c>
      <c r="C202" s="65">
        <f>+Resultados!E12</f>
        <v>15.305450731185081</v>
      </c>
      <c r="D202" s="65">
        <f>+Resultados!F12</f>
        <v>507.58532700830341</v>
      </c>
      <c r="E202" s="65">
        <f>+Resultados!G12</f>
        <v>2.1</v>
      </c>
      <c r="F202" s="65">
        <f>+Resultados!H12</f>
        <v>132.69515594217302</v>
      </c>
    </row>
    <row r="203" spans="1:6" x14ac:dyDescent="0.25">
      <c r="A203" s="69">
        <f>+Resultados!C13+365</f>
        <v>42013</v>
      </c>
      <c r="B203" s="64">
        <f>+Resultados!D13</f>
        <v>14.170467221030595</v>
      </c>
      <c r="C203" s="65">
        <f>+Resultados!E13</f>
        <v>15.289086294887031</v>
      </c>
      <c r="D203" s="65">
        <f>+Resultados!F13</f>
        <v>506.85686634901231</v>
      </c>
      <c r="E203" s="65">
        <f>+Resultados!G13</f>
        <v>2.8</v>
      </c>
      <c r="F203" s="65">
        <f>+Resultados!H13</f>
        <v>146.31778131943753</v>
      </c>
    </row>
    <row r="204" spans="1:6" x14ac:dyDescent="0.25">
      <c r="A204" s="69">
        <f>+Resultados!C14+365</f>
        <v>42014</v>
      </c>
      <c r="B204" s="64">
        <f>+Resultados!D14</f>
        <v>14.155290463668658</v>
      </c>
      <c r="C204" s="65">
        <f>+Resultados!E14</f>
        <v>15.27195010338286</v>
      </c>
      <c r="D204" s="65">
        <f>+Resultados!F14</f>
        <v>506.08747041850677</v>
      </c>
      <c r="E204" s="65">
        <f>+Resultados!G14</f>
        <v>11.5</v>
      </c>
      <c r="F204" s="65">
        <f>+Resultados!H14</f>
        <v>317.23050740682265</v>
      </c>
    </row>
    <row r="205" spans="1:6" x14ac:dyDescent="0.25">
      <c r="A205" s="69">
        <f>+Resultados!C15+365</f>
        <v>42015</v>
      </c>
      <c r="B205" s="64">
        <f>+Resultados!D15</f>
        <v>14.139428046179036</v>
      </c>
      <c r="C205" s="65">
        <f>+Resultados!E15</f>
        <v>15.254054885700826</v>
      </c>
      <c r="D205" s="65">
        <f>+Resultados!F15</f>
        <v>505.2771719058515</v>
      </c>
      <c r="E205" s="65">
        <f>+Resultados!G15</f>
        <v>11.5</v>
      </c>
      <c r="F205" s="65">
        <f>+Resultados!H15</f>
        <v>316.97587317280465</v>
      </c>
    </row>
    <row r="206" spans="1:6" x14ac:dyDescent="0.25">
      <c r="A206" s="69">
        <f>+Resultados!C16+365</f>
        <v>42016</v>
      </c>
      <c r="B206" s="64">
        <f>+Resultados!D16</f>
        <v>14.122889871955106</v>
      </c>
      <c r="C206" s="65">
        <f>+Resultados!E16</f>
        <v>15.235413769843744</v>
      </c>
      <c r="D206" s="65">
        <f>+Resultados!F16</f>
        <v>504.42600828976157</v>
      </c>
      <c r="E206" s="65">
        <f>+Resultados!G16</f>
        <v>10.9</v>
      </c>
      <c r="F206" s="65">
        <f>+Resultados!H16</f>
        <v>304.91956619312572</v>
      </c>
    </row>
    <row r="207" spans="1:6" x14ac:dyDescent="0.25">
      <c r="A207" s="69">
        <f>+Resultados!C17+365</f>
        <v>42017</v>
      </c>
      <c r="B207" s="64">
        <f>+Resultados!D17</f>
        <v>14.105686141438202</v>
      </c>
      <c r="C207" s="65">
        <f>+Resultados!E17</f>
        <v>15.216040253919861</v>
      </c>
      <c r="D207" s="65">
        <f>+Resultados!F17</f>
        <v>503.53402211269525</v>
      </c>
      <c r="E207" s="65">
        <f>+Resultados!G17</f>
        <v>7.9</v>
      </c>
      <c r="F207" s="65">
        <f>+Resultados!H17</f>
        <v>245.74061901455431</v>
      </c>
    </row>
    <row r="208" spans="1:6" x14ac:dyDescent="0.25">
      <c r="A208" s="69">
        <f>+Resultados!C18+365</f>
        <v>42018</v>
      </c>
      <c r="B208" s="64">
        <f>+Resultados!D18</f>
        <v>14.087827331809516</v>
      </c>
      <c r="C208" s="65">
        <f>+Resultados!E18</f>
        <v>15.195948177110523</v>
      </c>
      <c r="D208" s="65">
        <f>+Resultados!F18</f>
        <v>502.60126126835888</v>
      </c>
      <c r="E208" s="65">
        <f>+Resultados!G18</f>
        <v>7.2</v>
      </c>
      <c r="F208" s="65">
        <f>+Resultados!H18</f>
        <v>231.74629267642015</v>
      </c>
    </row>
    <row r="209" spans="1:6" x14ac:dyDescent="0.25">
      <c r="A209" s="69">
        <f>+Resultados!C19+365</f>
        <v>42019</v>
      </c>
      <c r="B209" s="64">
        <f>+Resultados!D19</f>
        <v>14.069324176560741</v>
      </c>
      <c r="C209" s="65">
        <f>+Resultados!E19</f>
        <v>15.175151690590903</v>
      </c>
      <c r="D209" s="65">
        <f>+Resultados!F19</f>
        <v>501.62777930248114</v>
      </c>
      <c r="E209" s="65">
        <f>+Resultados!G19</f>
        <v>9.4</v>
      </c>
      <c r="F209" s="65">
        <f>+Resultados!H19</f>
        <v>274.62421522465826</v>
      </c>
    </row>
    <row r="210" spans="1:6" x14ac:dyDescent="0.25">
      <c r="A210" s="69">
        <f>+Resultados!C20+365</f>
        <v>42020</v>
      </c>
      <c r="B210" s="64">
        <f>+Resultados!D20</f>
        <v>14.050187645018514</v>
      </c>
      <c r="C210" s="65">
        <f>+Resultados!E20</f>
        <v>15.153665228515859</v>
      </c>
      <c r="D210" s="65">
        <f>+Resultados!F20</f>
        <v>500.61363572665005</v>
      </c>
      <c r="E210" s="65">
        <f>+Resultados!G20</f>
        <v>11.5</v>
      </c>
      <c r="F210" s="65">
        <f>+Resultados!H20</f>
        <v>315.47265783835792</v>
      </c>
    </row>
    <row r="211" spans="1:6" x14ac:dyDescent="0.25">
      <c r="A211" s="69">
        <f>+Resultados!C21+365</f>
        <v>42021</v>
      </c>
      <c r="B211" s="64">
        <f>+Resultados!D21</f>
        <v>14.030428921895679</v>
      </c>
      <c r="C211" s="65">
        <f>+Resultados!E21</f>
        <v>15.131503479178496</v>
      </c>
      <c r="D211" s="65">
        <f>+Resultados!F21</f>
        <v>499.55889634494969</v>
      </c>
      <c r="E211" s="65">
        <f>+Resultados!G21</f>
        <v>11.4</v>
      </c>
      <c r="F211" s="65">
        <f>+Resultados!H21</f>
        <v>313.16639785474899</v>
      </c>
    </row>
    <row r="212" spans="1:6" x14ac:dyDescent="0.25">
      <c r="A212" s="69">
        <f>+Resultados!C22+365</f>
        <v>42022</v>
      </c>
      <c r="B212" s="64">
        <f>+Resultados!D22</f>
        <v>14.010059386939741</v>
      </c>
      <c r="C212" s="65">
        <f>+Resultados!E22</f>
        <v>15.108681356443761</v>
      </c>
      <c r="D212" s="65">
        <f>+Resultados!F22</f>
        <v>498.46363359307048</v>
      </c>
      <c r="E212" s="65">
        <f>+Resultados!G22</f>
        <v>11.5</v>
      </c>
      <c r="F212" s="65">
        <f>+Resultados!H22</f>
        <v>314.76050745248011</v>
      </c>
    </row>
    <row r="213" spans="1:6" x14ac:dyDescent="0.25">
      <c r="A213" s="69">
        <f>+Resultados!C23+365</f>
        <v>42023</v>
      </c>
      <c r="B213" s="64">
        <f>+Resultados!D23</f>
        <v>13.989090594746164</v>
      </c>
      <c r="C213" s="65">
        <f>+Resultados!E23</f>
        <v>15.085213971553962</v>
      </c>
      <c r="D213" s="65">
        <f>+Resultados!F23</f>
        <v>497.32792688948854</v>
      </c>
      <c r="E213" s="65">
        <f>+Resultados!G23</f>
        <v>10.3</v>
      </c>
      <c r="F213" s="65">
        <f>+Resultados!H23</f>
        <v>290.91615746467193</v>
      </c>
    </row>
    <row r="214" spans="1:6" x14ac:dyDescent="0.25">
      <c r="A214" s="69">
        <f>+Resultados!C24+365</f>
        <v>42024</v>
      </c>
      <c r="B214" s="64">
        <f>+Resultados!D24</f>
        <v>13.967534254800899</v>
      </c>
      <c r="C214" s="65">
        <f>+Resultados!E24</f>
        <v>15.061116605397141</v>
      </c>
      <c r="D214" s="65">
        <f>+Resultados!F24</f>
        <v>496.15186299825882</v>
      </c>
      <c r="E214" s="65">
        <f>+Resultados!G24</f>
        <v>11.4</v>
      </c>
      <c r="F214" s="65">
        <f>+Resultados!H24</f>
        <v>312.02897856242072</v>
      </c>
    </row>
    <row r="215" spans="1:6" x14ac:dyDescent="0.25">
      <c r="A215" s="69">
        <f>+Resultados!C25+365</f>
        <v>42025</v>
      </c>
      <c r="B215" s="64">
        <f>+Resultados!D25</f>
        <v>13.945402211813354</v>
      </c>
      <c r="C215" s="65">
        <f>+Resultados!E25</f>
        <v>15.036404681322994</v>
      </c>
      <c r="D215" s="65">
        <f>+Resultados!F25</f>
        <v>494.93553640288258</v>
      </c>
      <c r="E215" s="65">
        <f>+Resultados!G25</f>
        <v>11.6</v>
      </c>
      <c r="F215" s="65">
        <f>+Resultados!H25</f>
        <v>315.5206409789626</v>
      </c>
    </row>
    <row r="216" spans="1:6" x14ac:dyDescent="0.25">
      <c r="A216" s="69">
        <f>+Resultados!C26+365</f>
        <v>42026</v>
      </c>
      <c r="B216" s="64">
        <f>+Resultados!D26</f>
        <v>13.922706426397289</v>
      </c>
      <c r="C216" s="65">
        <f>+Resultados!E26</f>
        <v>15.011093738584687</v>
      </c>
      <c r="D216" s="65">
        <f>+Resultados!F26</f>
        <v>493.67904969064523</v>
      </c>
      <c r="E216" s="65">
        <f>+Resultados!G26</f>
        <v>4.2</v>
      </c>
      <c r="F216" s="65">
        <f>+Resultados!H26</f>
        <v>170.77149068262358</v>
      </c>
    </row>
    <row r="217" spans="1:6" x14ac:dyDescent="0.25">
      <c r="A217" s="69">
        <f>+Resultados!C27+365</f>
        <v>42027</v>
      </c>
      <c r="B217" s="64">
        <f>+Resultados!D27</f>
        <v>13.899458956153515</v>
      </c>
      <c r="C217" s="65">
        <f>+Resultados!E27</f>
        <v>14.98519940647834</v>
      </c>
      <c r="D217" s="65">
        <f>+Resultados!F27</f>
        <v>492.38251394675405</v>
      </c>
      <c r="E217" s="65">
        <f>+Resultados!G27</f>
        <v>11.6</v>
      </c>
      <c r="F217" s="65">
        <f>+Resultados!H27</f>
        <v>314.63768126338971</v>
      </c>
    </row>
    <row r="218" spans="1:6" x14ac:dyDescent="0.25">
      <c r="A218" s="69">
        <f>+Resultados!C28+365</f>
        <v>42028</v>
      </c>
      <c r="B218" s="64">
        <f>+Resultados!D28</f>
        <v>13.875671937204423</v>
      </c>
      <c r="C218" s="65">
        <f>+Resultados!E28</f>
        <v>14.958737379245161</v>
      </c>
      <c r="D218" s="65">
        <f>+Resultados!F28</f>
        <v>491.04604915752338</v>
      </c>
      <c r="E218" s="65">
        <f>+Resultados!G28</f>
        <v>8.3000000000000007</v>
      </c>
      <c r="F218" s="65">
        <f>+Resultados!H28</f>
        <v>249.93903929480228</v>
      </c>
    </row>
    <row r="219" spans="1:6" x14ac:dyDescent="0.25">
      <c r="A219" s="69">
        <f>+Resultados!C29+365</f>
        <v>42029</v>
      </c>
      <c r="B219" s="64">
        <f>+Resultados!D29</f>
        <v>13.851357566226401</v>
      </c>
      <c r="C219" s="65">
        <f>+Resultados!E29</f>
        <v>14.931723391794815</v>
      </c>
      <c r="D219" s="65">
        <f>+Resultados!F29</f>
        <v>489.66978462180219</v>
      </c>
      <c r="E219" s="65">
        <f>+Resultados!G29</f>
        <v>11.4</v>
      </c>
      <c r="F219" s="65">
        <f>+Resultados!H29</f>
        <v>309.79605852879615</v>
      </c>
    </row>
    <row r="220" spans="1:6" x14ac:dyDescent="0.25">
      <c r="A220" s="69">
        <f>+Resultados!C30+365</f>
        <v>42030</v>
      </c>
      <c r="B220" s="64">
        <f>+Resultados!D30</f>
        <v>13.826528083022227</v>
      </c>
      <c r="C220" s="65">
        <f>+Resultados!E30</f>
        <v>14.904173196301542</v>
      </c>
      <c r="D220" s="65">
        <f>+Resultados!F30</f>
        <v>488.25385936975385</v>
      </c>
      <c r="E220" s="65">
        <f>+Resultados!G30</f>
        <v>11.4</v>
      </c>
      <c r="F220" s="65">
        <f>+Resultados!H30</f>
        <v>309.29714952657662</v>
      </c>
    </row>
    <row r="221" spans="1:6" x14ac:dyDescent="0.25">
      <c r="A221" s="69">
        <f>+Resultados!C31+365</f>
        <v>42031</v>
      </c>
      <c r="B221" s="64">
        <f>+Resultados!D31</f>
        <v>13.801195753671538</v>
      </c>
      <c r="C221" s="65">
        <f>+Resultados!E31</f>
        <v>14.87610253971841</v>
      </c>
      <c r="D221" s="65">
        <f>+Resultados!F31</f>
        <v>486.79842258804678</v>
      </c>
      <c r="E221" s="65">
        <f>+Resultados!G31</f>
        <v>11.5</v>
      </c>
      <c r="F221" s="65">
        <f>+Resultados!H31</f>
        <v>310.72032869452505</v>
      </c>
    </row>
    <row r="222" spans="1:6" x14ac:dyDescent="0.25">
      <c r="A222" s="69">
        <f>+Resultados!C32+365</f>
        <v>42032</v>
      </c>
      <c r="B222" s="64">
        <f>+Resultados!D32</f>
        <v>13.775372854293414</v>
      </c>
      <c r="C222" s="65">
        <f>+Resultados!E32</f>
        <v>14.847527142248206</v>
      </c>
      <c r="D222" s="65">
        <f>+Resultados!F32</f>
        <v>485.30363405044216</v>
      </c>
      <c r="E222" s="65">
        <f>+Resultados!G32</f>
        <v>11.5</v>
      </c>
      <c r="F222" s="65">
        <f>+Resultados!H32</f>
        <v>310.18314072153879</v>
      </c>
    </row>
    <row r="223" spans="1:6" x14ac:dyDescent="0.25">
      <c r="A223" s="69">
        <f>+Resultados!C33+365</f>
        <v>42033</v>
      </c>
      <c r="B223" s="64">
        <f>+Resultados!D33</f>
        <v>13.749071655451194</v>
      </c>
      <c r="C223" s="65">
        <f>+Resultados!E33</f>
        <v>14.818462676803549</v>
      </c>
      <c r="D223" s="65">
        <f>+Resultados!F33</f>
        <v>483.76966455270662</v>
      </c>
      <c r="E223" s="65">
        <f>+Resultados!G33</f>
        <v>4</v>
      </c>
      <c r="F223" s="65">
        <f>+Resultados!H33</f>
        <v>164.48691224906662</v>
      </c>
    </row>
    <row r="224" spans="1:6" x14ac:dyDescent="0.25">
      <c r="A224" s="69">
        <f>+Resultados!C34+365</f>
        <v>42034</v>
      </c>
      <c r="B224" s="64">
        <f>+Resultados!D34</f>
        <v>13.722304407225661</v>
      </c>
      <c r="C224" s="65">
        <f>+Resultados!E34</f>
        <v>14.788924749482399</v>
      </c>
      <c r="D224" s="65">
        <f>+Resultados!F34</f>
        <v>482.19669635072347</v>
      </c>
      <c r="E224" s="65">
        <f>+Resultados!G34</f>
        <v>0.1</v>
      </c>
      <c r="F224" s="65">
        <f>+Resultados!H34</f>
        <v>88.728084980037622</v>
      </c>
    </row>
    <row r="225" spans="1:6" x14ac:dyDescent="0.25">
      <c r="A225" s="69">
        <f>+Resultados!C35+365</f>
        <v>42035</v>
      </c>
      <c r="B225" s="64">
        <f>+Resultados!D35</f>
        <v>13.695083324978969</v>
      </c>
      <c r="C225" s="65">
        <f>+Resultados!E35</f>
        <v>14.758928881079569</v>
      </c>
      <c r="D225" s="65">
        <f>+Resultados!F35</f>
        <v>480.5849236006157</v>
      </c>
      <c r="E225" s="65">
        <f>+Resultados!G35</f>
        <v>0.6</v>
      </c>
      <c r="F225" s="65">
        <f>+Resultados!H35</f>
        <v>98.085575394576949</v>
      </c>
    </row>
    <row r="226" spans="1:6" x14ac:dyDescent="0.25">
      <c r="A226" s="69">
        <f>+Resultados!C36+365</f>
        <v>42036</v>
      </c>
      <c r="B226" s="64">
        <f>+Resultados!D36</f>
        <v>13.667420575827864</v>
      </c>
      <c r="C226" s="65">
        <f>+Resultados!E36</f>
        <v>14.728490489649005</v>
      </c>
      <c r="D226" s="65">
        <f>+Resultados!F36</f>
        <v>478.93455279965451</v>
      </c>
      <c r="E226" s="65">
        <f>+Resultados!G36</f>
        <v>11.4</v>
      </c>
      <c r="F226" s="65">
        <f>+Resultados!H36</f>
        <v>305.92192695834831</v>
      </c>
    </row>
    <row r="227" spans="1:6" x14ac:dyDescent="0.25">
      <c r="A227" s="69">
        <f>+Resultados!C37+365</f>
        <v>42037</v>
      </c>
      <c r="B227" s="64">
        <f>+Resultados!D37</f>
        <v>13.639328265841256</v>
      </c>
      <c r="C227" s="65">
        <f>+Resultados!E37</f>
        <v>14.697624874126515</v>
      </c>
      <c r="D227" s="65">
        <f>+Resultados!F37</f>
        <v>477.24580322667083</v>
      </c>
      <c r="E227" s="65">
        <f>+Resultados!G37</f>
        <v>11.8</v>
      </c>
      <c r="F227" s="65">
        <f>+Resultados!H37</f>
        <v>312.99206023944492</v>
      </c>
    </row>
    <row r="228" spans="1:6" x14ac:dyDescent="0.25">
      <c r="A228" s="69">
        <f>+Resultados!C38+365</f>
        <v>42038</v>
      </c>
      <c r="B228" s="64">
        <f>+Resultados!D38</f>
        <v>13.610818427973578</v>
      </c>
      <c r="C228" s="65">
        <f>+Resultados!E38</f>
        <v>14.66634719901746</v>
      </c>
      <c r="D228" s="65">
        <f>+Resultados!F38</f>
        <v>475.5189073806564</v>
      </c>
      <c r="E228" s="65">
        <f>+Resultados!G38</f>
        <v>11.5</v>
      </c>
      <c r="F228" s="65">
        <f>+Resultados!H38</f>
        <v>306.56887993918076</v>
      </c>
    </row>
    <row r="229" spans="1:6" x14ac:dyDescent="0.25">
      <c r="A229" s="69">
        <f>+Resultados!C39+365</f>
        <v>42039</v>
      </c>
      <c r="B229" s="64">
        <f>+Resultados!D39</f>
        <v>13.581903010742158</v>
      </c>
      <c r="C229" s="65">
        <f>+Resultados!E39</f>
        <v>14.634672480149316</v>
      </c>
      <c r="D229" s="65">
        <f>+Resultados!F39</f>
        <v>473.75411141619884</v>
      </c>
      <c r="E229" s="65">
        <f>+Resultados!G39</f>
        <v>11.3</v>
      </c>
      <c r="F229" s="65">
        <f>+Resultados!H39</f>
        <v>302.06287217645382</v>
      </c>
    </row>
    <row r="230" spans="1:6" x14ac:dyDescent="0.25">
      <c r="A230" s="69">
        <f>+Resultados!C40+365</f>
        <v>42040</v>
      </c>
      <c r="B230" s="64">
        <f>+Resultados!D40</f>
        <v>13.552593867653673</v>
      </c>
      <c r="C230" s="65">
        <f>+Resultados!E40</f>
        <v>14.602615571484639</v>
      </c>
      <c r="D230" s="65">
        <f>+Resultados!F40</f>
        <v>471.95167557436901</v>
      </c>
      <c r="E230" s="65">
        <f>+Resultados!G40</f>
        <v>11.3</v>
      </c>
      <c r="F230" s="65">
        <f>+Resultados!H40</f>
        <v>301.38069455490097</v>
      </c>
    </row>
    <row r="231" spans="1:6" x14ac:dyDescent="0.25">
      <c r="A231" s="69">
        <f>+Resultados!C41+365</f>
        <v>42041</v>
      </c>
      <c r="B231" s="64">
        <f>+Resultados!D41</f>
        <v>13.52290274738167</v>
      </c>
      <c r="C231" s="65">
        <f>+Resultados!E41</f>
        <v>14.570191152985979</v>
      </c>
      <c r="D231" s="65">
        <f>+Resultados!F41</f>
        <v>470.11187460765382</v>
      </c>
      <c r="E231" s="65">
        <f>+Resultados!G41</f>
        <v>3.2</v>
      </c>
      <c r="F231" s="65">
        <f>+Resultados!H41</f>
        <v>145.80499653587927</v>
      </c>
    </row>
    <row r="232" spans="1:6" x14ac:dyDescent="0.25">
      <c r="A232" s="69">
        <f>+Resultados!C42+365</f>
        <v>42042</v>
      </c>
      <c r="B232" s="64">
        <f>+Resultados!D42</f>
        <v>13.492841284694444</v>
      </c>
      <c r="C232" s="65">
        <f>+Resultados!E42</f>
        <v>14.537413719520435</v>
      </c>
      <c r="D232" s="65">
        <f>+Resultados!F42</f>
        <v>468.2349981975068</v>
      </c>
      <c r="E232" s="65">
        <f>+Resultados!G42</f>
        <v>0.2</v>
      </c>
      <c r="F232" s="65">
        <f>+Resultados!H42</f>
        <v>88.099572013894914</v>
      </c>
    </row>
    <row r="233" spans="1:6" x14ac:dyDescent="0.25">
      <c r="A233" s="69">
        <f>+Resultados!C43+365</f>
        <v>42043</v>
      </c>
      <c r="B233" s="64">
        <f>+Resultados!D43</f>
        <v>13.462420992129873</v>
      </c>
      <c r="C233" s="65">
        <f>+Resultados!E43</f>
        <v>14.504297570788422</v>
      </c>
      <c r="D233" s="65">
        <f>+Resultados!F43</f>
        <v>466.3213513630775</v>
      </c>
      <c r="E233" s="65">
        <f>+Resultados!G43</f>
        <v>1.7</v>
      </c>
      <c r="F233" s="65">
        <f>+Resultados!H43</f>
        <v>116.32506867675065</v>
      </c>
    </row>
    <row r="234" spans="1:6" x14ac:dyDescent="0.25">
      <c r="A234" s="69">
        <f>+Resultados!C44+365</f>
        <v>42044</v>
      </c>
      <c r="B234" s="64">
        <f>+Resultados!D44</f>
        <v>13.431653252411419</v>
      </c>
      <c r="C234" s="65">
        <f>+Resultados!E44</f>
        <v>14.470856802257975</v>
      </c>
      <c r="D234" s="65">
        <f>+Resultados!F44</f>
        <v>464.37125485967118</v>
      </c>
      <c r="E234" s="65">
        <f>+Resultados!G44</f>
        <v>8.8000000000000007</v>
      </c>
      <c r="F234" s="65">
        <f>+Resultados!H44</f>
        <v>250.91967993850244</v>
      </c>
    </row>
    <row r="235" spans="1:6" x14ac:dyDescent="0.25">
      <c r="A235" s="69">
        <f>+Resultados!C45+365</f>
        <v>42045</v>
      </c>
      <c r="B235" s="64">
        <f>+Resultados!D45</f>
        <v>13.400549311597237</v>
      </c>
      <c r="C235" s="65">
        <f>+Resultados!E45</f>
        <v>14.437105297083285</v>
      </c>
      <c r="D235" s="65">
        <f>+Resultados!F45</f>
        <v>462.38504556549276</v>
      </c>
      <c r="E235" s="65">
        <f>+Resultados!G45</f>
        <v>2.7</v>
      </c>
      <c r="F235" s="65">
        <f>+Resultados!H45</f>
        <v>134.46913253275969</v>
      </c>
    </row>
    <row r="236" spans="1:6" x14ac:dyDescent="0.25">
      <c r="A236" s="69">
        <f>+Resultados!C46+365</f>
        <v>42046</v>
      </c>
      <c r="B236" s="64">
        <f>+Resultados!D46</f>
        <v>13.36912027295233</v>
      </c>
      <c r="C236" s="65">
        <f>+Resultados!E46</f>
        <v>14.403056718983782</v>
      </c>
      <c r="D236" s="65">
        <f>+Resultados!F46</f>
        <v>460.36307685522786</v>
      </c>
      <c r="E236" s="65">
        <f>+Resultados!G46</f>
        <v>3.8</v>
      </c>
      <c r="F236" s="65">
        <f>+Resultados!H46</f>
        <v>154.83410054153202</v>
      </c>
    </row>
    <row r="237" spans="1:6" x14ac:dyDescent="0.25">
      <c r="A237" s="69">
        <f>+Resultados!C47+365</f>
        <v>42047</v>
      </c>
      <c r="B237" s="64">
        <f>+Resultados!D47</f>
        <v>13.337377091531705</v>
      </c>
      <c r="C237" s="65">
        <f>+Resultados!E47</f>
        <v>14.368724506057932</v>
      </c>
      <c r="D237" s="65">
        <f>+Resultados!F47</f>
        <v>458.30571895902932</v>
      </c>
      <c r="E237" s="65">
        <f>+Resultados!G47</f>
        <v>9.1</v>
      </c>
      <c r="F237" s="65">
        <f>+Resultados!H47</f>
        <v>254.47937893261872</v>
      </c>
    </row>
    <row r="238" spans="1:6" x14ac:dyDescent="0.25">
      <c r="A238" s="69">
        <f>+Resultados!C48+365</f>
        <v>42048</v>
      </c>
      <c r="B238" s="64">
        <f>+Resultados!D48</f>
        <v>13.305330569461026</v>
      </c>
      <c r="C238" s="65">
        <f>+Resultados!E48</f>
        <v>14.334121865504104</v>
      </c>
      <c r="D238" s="65">
        <f>+Resultados!F48</f>
        <v>456.21335930549174</v>
      </c>
      <c r="E238" s="65">
        <f>+Resultados!G48</f>
        <v>8.4</v>
      </c>
      <c r="F238" s="65">
        <f>+Resultados!H48</f>
        <v>240.52902882205552</v>
      </c>
    </row>
    <row r="239" spans="1:6" x14ac:dyDescent="0.25">
      <c r="A239" s="69">
        <f>+Resultados!C49+365</f>
        <v>42049</v>
      </c>
      <c r="B239" s="64">
        <f>+Resultados!D49</f>
        <v>13.272991351899488</v>
      </c>
      <c r="C239" s="65">
        <f>+Resultados!E49</f>
        <v>14.299261769219445</v>
      </c>
      <c r="D239" s="65">
        <f>+Resultados!F49</f>
        <v>454.08640284721724</v>
      </c>
      <c r="E239" s="65">
        <f>+Resultados!G49</f>
        <v>9.6999999999999993</v>
      </c>
      <c r="F239" s="65">
        <f>+Resultados!H49</f>
        <v>264.25288375774358</v>
      </c>
    </row>
    <row r="240" spans="1:6" x14ac:dyDescent="0.25">
      <c r="A240" s="69">
        <f>+Resultados!C50+365</f>
        <v>42050</v>
      </c>
      <c r="B240" s="64">
        <f>+Resultados!D50</f>
        <v>13.240369923668599</v>
      </c>
      <c r="C240" s="65">
        <f>+Resultados!E50</f>
        <v>14.264156950246205</v>
      </c>
      <c r="D240" s="65">
        <f>+Resultados!F50</f>
        <v>451.92527236760685</v>
      </c>
      <c r="E240" s="65">
        <f>+Resultados!G50</f>
        <v>9.8000000000000007</v>
      </c>
      <c r="F240" s="65">
        <f>+Resultados!H50</f>
        <v>265.3200506809082</v>
      </c>
    </row>
    <row r="241" spans="1:6" x14ac:dyDescent="0.25">
      <c r="A241" s="69">
        <f>+Resultados!C51+365</f>
        <v>42051</v>
      </c>
      <c r="B241" s="64">
        <f>+Resultados!D51</f>
        <v>13.207476606529132</v>
      </c>
      <c r="C241" s="65">
        <f>+Resultados!E51</f>
        <v>14.228819900034193</v>
      </c>
      <c r="D241" s="65">
        <f>+Resultados!F51</f>
        <v>449.73040876754379</v>
      </c>
      <c r="E241" s="65">
        <f>+Resultados!G51</f>
        <v>9.8000000000000007</v>
      </c>
      <c r="F241" s="65">
        <f>+Resultados!H51</f>
        <v>264.48743396431752</v>
      </c>
    </row>
    <row r="242" spans="1:6" x14ac:dyDescent="0.25">
      <c r="A242" s="69">
        <f>+Resultados!C52+365</f>
        <v>42052</v>
      </c>
      <c r="B242" s="64">
        <f>+Resultados!D52</f>
        <v>13.174321557087799</v>
      </c>
      <c r="C242" s="65">
        <f>+Resultados!E52</f>
        <v>14.193262866487075</v>
      </c>
      <c r="D242" s="65">
        <f>+Resultados!F52</f>
        <v>447.5022713306725</v>
      </c>
      <c r="E242" s="65">
        <f>+Resultados!G52</f>
        <v>10.199999999999999</v>
      </c>
      <c r="F242" s="65">
        <f>+Resultados!H52</f>
        <v>271.10957587415498</v>
      </c>
    </row>
    <row r="243" spans="1:6" x14ac:dyDescent="0.25">
      <c r="A243" s="69">
        <f>+Resultados!C53+365</f>
        <v>42053</v>
      </c>
      <c r="B243" s="64">
        <f>+Resultados!D53</f>
        <v>13.140914765314077</v>
      </c>
      <c r="C243" s="65">
        <f>+Resultados!E53</f>
        <v>14.157497852759741</v>
      </c>
      <c r="D243" s="65">
        <f>+Resultados!F53</f>
        <v>445.24133796602513</v>
      </c>
      <c r="E243" s="65">
        <f>+Resultados!G53</f>
        <v>10.3</v>
      </c>
      <c r="F243" s="65">
        <f>+Resultados!H53</f>
        <v>272.08534325267306</v>
      </c>
    </row>
    <row r="244" spans="1:6" x14ac:dyDescent="0.25">
      <c r="A244" s="69">
        <f>+Resultados!C54+365</f>
        <v>42054</v>
      </c>
      <c r="B244" s="64">
        <f>+Resultados!D54</f>
        <v>13.107266053647221</v>
      </c>
      <c r="C244" s="65">
        <f>+Resultados!E54</f>
        <v>14.121536616773556</v>
      </c>
      <c r="D244" s="65">
        <f>+Resultados!F54</f>
        <v>442.94810542679323</v>
      </c>
      <c r="E244" s="65">
        <f>+Resultados!G54</f>
        <v>10.6</v>
      </c>
      <c r="F244" s="65">
        <f>+Resultados!H54</f>
        <v>276.75019333804306</v>
      </c>
    </row>
    <row r="245" spans="1:6" x14ac:dyDescent="0.25">
      <c r="A245" s="69">
        <f>+Resultados!C55+365</f>
        <v>42055</v>
      </c>
      <c r="B245" s="64">
        <f>+Resultados!D55</f>
        <v>13.073385076672656</v>
      </c>
      <c r="C245" s="65">
        <f>+Resultados!E55</f>
        <v>14.085390671416141</v>
      </c>
      <c r="D245" s="65">
        <f>+Resultados!F55</f>
        <v>440.623089504098</v>
      </c>
      <c r="E245" s="65">
        <f>+Resultados!G55</f>
        <v>5.2</v>
      </c>
      <c r="F245" s="65">
        <f>+Resultados!H55</f>
        <v>175.70509708134455</v>
      </c>
    </row>
    <row r="246" spans="1:6" x14ac:dyDescent="0.25">
      <c r="A246" s="69">
        <f>+Resultados!C56+365</f>
        <v>42056</v>
      </c>
      <c r="B246" s="64">
        <f>+Resultados!D56</f>
        <v>13.039281321346813</v>
      </c>
      <c r="C246" s="65">
        <f>+Resultados!E56</f>
        <v>14.049071285392335</v>
      </c>
      <c r="D246" s="65">
        <f>+Resultados!F56</f>
        <v>438.2668251946742</v>
      </c>
      <c r="E246" s="65">
        <f>+Resultados!G56</f>
        <v>9.1999999999999993</v>
      </c>
      <c r="F246" s="65">
        <f>+Resultados!H56</f>
        <v>248.96106253381967</v>
      </c>
    </row>
    <row r="247" spans="1:6" x14ac:dyDescent="0.25">
      <c r="A247" s="69">
        <f>+Resultados!C57+365</f>
        <v>42057</v>
      </c>
      <c r="B247" s="64">
        <f>+Resultados!D57</f>
        <v>13.004964107748931</v>
      </c>
      <c r="C247" s="65">
        <f>+Resultados!E57</f>
        <v>14.012589484693065</v>
      </c>
      <c r="D247" s="65">
        <f>+Resultados!F57</f>
        <v>435.87986684143982</v>
      </c>
      <c r="E247" s="65">
        <f>+Resultados!G57</f>
        <v>8.6999999999999993</v>
      </c>
      <c r="F247" s="65">
        <f>+Resultados!H57</f>
        <v>238.83445593109892</v>
      </c>
    </row>
    <row r="248" spans="1:6" x14ac:dyDescent="0.25">
      <c r="A248" s="69">
        <f>+Resultados!C58+365</f>
        <v>42058</v>
      </c>
      <c r="B248" s="64">
        <f>+Resultados!D58</f>
        <v>12.970442590338305</v>
      </c>
      <c r="C248" s="65">
        <f>+Resultados!E58</f>
        <v>13.975956054649151</v>
      </c>
      <c r="D248" s="65">
        <f>+Resultados!F58</f>
        <v>433.46278824599813</v>
      </c>
      <c r="E248" s="65">
        <f>+Resultados!G58</f>
        <v>6.9</v>
      </c>
      <c r="F248" s="65">
        <f>+Resultados!H58</f>
        <v>204.84945064029193</v>
      </c>
    </row>
    <row r="249" spans="1:6" x14ac:dyDescent="0.25">
      <c r="A249" s="69">
        <f>+Resultados!C59+365</f>
        <v>42059</v>
      </c>
      <c r="B249" s="64">
        <f>+Resultados!D59</f>
        <v>12.935725759695295</v>
      </c>
      <c r="C249" s="65">
        <f>+Resultados!E59</f>
        <v>13.939181542537531</v>
      </c>
      <c r="D249" s="65">
        <f>+Resultados!F59</f>
        <v>431.01618275218573</v>
      </c>
      <c r="E249" s="65">
        <f>+Resultados!G59</f>
        <v>5.4</v>
      </c>
      <c r="F249" s="65">
        <f>+Resultados!H59</f>
        <v>176.5428078834691</v>
      </c>
    </row>
    <row r="250" spans="1:6" x14ac:dyDescent="0.25">
      <c r="A250" s="69">
        <f>+Resultados!C60+365</f>
        <v>42060</v>
      </c>
      <c r="B250" s="64">
        <f>+Resultados!D60</f>
        <v>12.900822444724524</v>
      </c>
      <c r="C250" s="65">
        <f>+Resultados!E60</f>
        <v>13.902276260707708</v>
      </c>
      <c r="D250" s="65">
        <f>+Resultados!F60</f>
        <v>428.54066329985648</v>
      </c>
      <c r="E250" s="65">
        <f>+Resultados!G60</f>
        <v>2.4</v>
      </c>
      <c r="F250" s="65">
        <f>+Resultados!H60</f>
        <v>120.98519637852478</v>
      </c>
    </row>
    <row r="251" spans="1:6" x14ac:dyDescent="0.25">
      <c r="A251" s="69">
        <f>+Resultados!C61+365</f>
        <v>42061</v>
      </c>
      <c r="B251" s="64">
        <f>+Resultados!D61</f>
        <v>12.865741315298573</v>
      </c>
      <c r="C251" s="65">
        <f>+Resultados!E61</f>
        <v>13.865250290197077</v>
      </c>
      <c r="D251" s="65">
        <f>+Resultados!F61</f>
        <v>426.03686244817004</v>
      </c>
      <c r="E251" s="65">
        <f>+Resultados!G61</f>
        <v>7.3</v>
      </c>
      <c r="F251" s="65">
        <f>+Resultados!H61</f>
        <v>209.63956510374913</v>
      </c>
    </row>
    <row r="252" spans="1:6" x14ac:dyDescent="0.25">
      <c r="A252" s="69">
        <f>+Resultados!C62+365</f>
        <v>42062</v>
      </c>
      <c r="B252" s="64">
        <f>+Resultados!D62</f>
        <v>12.830490885320959</v>
      </c>
      <c r="C252" s="65">
        <f>+Resultados!E62</f>
        <v>13.82811348480419</v>
      </c>
      <c r="D252" s="65">
        <f>+Resultados!F62</f>
        <v>423.50543236773387</v>
      </c>
      <c r="E252" s="65">
        <f>+Resultados!G62</f>
        <v>10.1</v>
      </c>
      <c r="F252" s="65">
        <f>+Resultados!H62</f>
        <v>259.5889411208218</v>
      </c>
    </row>
    <row r="253" spans="1:6" x14ac:dyDescent="0.25">
      <c r="A253" s="69">
        <f>+Resultados!C63+365</f>
        <v>42063</v>
      </c>
      <c r="B253" s="64">
        <f>+Resultados!D63</f>
        <v>12.795079516187052</v>
      </c>
      <c r="C253" s="65">
        <f>+Resultados!E63</f>
        <v>13.790875475589976</v>
      </c>
      <c r="D253" s="65">
        <f>+Resultados!F63</f>
        <v>420.94704480103212</v>
      </c>
      <c r="E253" s="65">
        <f>+Resultados!G63</f>
        <v>8.1999999999999993</v>
      </c>
      <c r="F253" s="65">
        <f>+Resultados!H63</f>
        <v>224.14556566720572</v>
      </c>
    </row>
    <row r="254" spans="1:6" x14ac:dyDescent="0.25">
      <c r="A254" s="69">
        <f>+Resultados!C64+365</f>
        <v>42064</v>
      </c>
      <c r="B254" s="64">
        <f>+Resultados!D64</f>
        <v>12.759515420622193</v>
      </c>
      <c r="C254" s="65">
        <f>+Resultados!E64</f>
        <v>13.753545675777602</v>
      </c>
      <c r="D254" s="65">
        <f>+Resultados!F64</f>
        <v>418.36239099065961</v>
      </c>
      <c r="E254" s="65">
        <f>+Resultados!G64</f>
        <v>9.6999999999999993</v>
      </c>
      <c r="F254" s="65">
        <f>+Resultados!H64</f>
        <v>250.23063172450338</v>
      </c>
    </row>
    <row r="255" spans="1:6" x14ac:dyDescent="0.25">
      <c r="A255" s="69">
        <f>+Resultados!C65+365</f>
        <v>42065</v>
      </c>
      <c r="B255" s="64">
        <f>+Resultados!D65</f>
        <v>12.723806666876397</v>
      </c>
      <c r="C255" s="65">
        <f>+Resultados!E65</f>
        <v>13.716133286022561</v>
      </c>
      <c r="D255" s="65">
        <f>+Resultados!F65</f>
        <v>415.75218157496977</v>
      </c>
      <c r="E255" s="65">
        <f>+Resultados!G65</f>
        <v>9.3000000000000007</v>
      </c>
      <c r="F255" s="65">
        <f>+Resultados!H65</f>
        <v>241.96874077907896</v>
      </c>
    </row>
    <row r="256" spans="1:6" x14ac:dyDescent="0.25">
      <c r="A256" s="69">
        <f>+Resultados!C66+365</f>
        <v>42066</v>
      </c>
      <c r="B256" s="64">
        <f>+Resultados!D66</f>
        <v>12.687961183255526</v>
      </c>
      <c r="C256" s="65">
        <f>+Resultados!E66</f>
        <v>13.678647300025444</v>
      </c>
      <c r="D256" s="65">
        <f>+Resultados!F66</f>
        <v>413.11714645083202</v>
      </c>
      <c r="E256" s="65">
        <f>+Resultados!G66</f>
        <v>9.8000000000000007</v>
      </c>
      <c r="F256" s="65">
        <f>+Resultados!H66</f>
        <v>249.85826728794777</v>
      </c>
    </row>
    <row r="257" spans="1:6" x14ac:dyDescent="0.25">
      <c r="A257" s="69">
        <f>+Resultados!C67+365</f>
        <v>42067</v>
      </c>
      <c r="B257" s="64">
        <f>+Resultados!D67</f>
        <v>12.651986762969106</v>
      </c>
      <c r="C257" s="65">
        <f>+Resultados!E67</f>
        <v>13.641096510460713</v>
      </c>
      <c r="D257" s="65">
        <f>+Resultados!F67</f>
        <v>410.45803460328636</v>
      </c>
      <c r="E257" s="65">
        <f>+Resultados!G67</f>
        <v>9.9</v>
      </c>
      <c r="F257" s="65">
        <f>+Resultados!H67</f>
        <v>250.53011748258905</v>
      </c>
    </row>
    <row r="258" spans="1:6" x14ac:dyDescent="0.25">
      <c r="A258" s="69">
        <f>+Resultados!C68+365</f>
        <v>42068</v>
      </c>
      <c r="B258" s="64">
        <f>+Resultados!D68</f>
        <v>12.615891069275609</v>
      </c>
      <c r="C258" s="65">
        <f>+Resultados!E68</f>
        <v>13.603489515195811</v>
      </c>
      <c r="D258" s="65">
        <f>+Resultados!F68</f>
        <v>407.77561390197582</v>
      </c>
      <c r="E258" s="65">
        <f>+Resultados!G68</f>
        <v>9.4</v>
      </c>
      <c r="F258" s="65">
        <f>+Resultados!H68</f>
        <v>240.50631048072395</v>
      </c>
    </row>
    <row r="259" spans="1:6" x14ac:dyDescent="0.25">
      <c r="A259" s="69">
        <f>+Resultados!C69+365</f>
        <v>42069</v>
      </c>
      <c r="B259" s="64">
        <f>+Resultados!D69</f>
        <v>12.579681640906195</v>
      </c>
      <c r="C259" s="65">
        <f>+Resultados!E69</f>
        <v>13.565834723775746</v>
      </c>
      <c r="D259" s="65">
        <f>+Resultados!F69</f>
        <v>405.07067086432772</v>
      </c>
      <c r="E259" s="65">
        <f>+Resultados!G69</f>
        <v>9.3000000000000007</v>
      </c>
      <c r="F259" s="65">
        <f>+Resultados!H69</f>
        <v>237.61772209150959</v>
      </c>
    </row>
    <row r="260" spans="1:6" x14ac:dyDescent="0.25">
      <c r="A260" s="69">
        <f>+Resultados!C70+365</f>
        <v>42070</v>
      </c>
      <c r="B260" s="64">
        <f>+Resultados!D70</f>
        <v>12.54336589774865</v>
      </c>
      <c r="C260" s="65">
        <f>+Resultados!E70</f>
        <v>13.528140364149348</v>
      </c>
      <c r="D260" s="65">
        <f>+Resultados!F70</f>
        <v>402.34401038554938</v>
      </c>
      <c r="E260" s="65">
        <f>+Resultados!G70</f>
        <v>0.5</v>
      </c>
      <c r="F260" s="65">
        <f>+Resultados!H70</f>
        <v>81.242887769459671</v>
      </c>
    </row>
    <row r="261" spans="1:6" x14ac:dyDescent="0.25">
      <c r="A261" s="69">
        <f>+Resultados!C71+365</f>
        <v>42071</v>
      </c>
      <c r="B261" s="64">
        <f>+Resultados!D71</f>
        <v>12.506951146773543</v>
      </c>
      <c r="C261" s="65">
        <f>+Resultados!E71</f>
        <v>13.490414489614192</v>
      </c>
      <c r="D261" s="65">
        <f>+Resultados!F71</f>
        <v>399.59645543559549</v>
      </c>
      <c r="E261" s="65">
        <f>+Resultados!G71</f>
        <v>3.8</v>
      </c>
      <c r="F261" s="65">
        <f>+Resultados!H71</f>
        <v>138.70275608201672</v>
      </c>
    </row>
    <row r="262" spans="1:6" x14ac:dyDescent="0.25">
      <c r="A262" s="69">
        <f>+Resultados!C72+365</f>
        <v>42072</v>
      </c>
      <c r="B262" s="64">
        <f>+Resultados!D72</f>
        <v>12.470444588185243</v>
      </c>
      <c r="C262" s="65">
        <f>+Resultados!E72</f>
        <v>13.452664985958174</v>
      </c>
      <c r="D262" s="65">
        <f>+Resultados!F72</f>
        <v>396.82884672335661</v>
      </c>
      <c r="E262" s="65">
        <f>+Resultados!G72</f>
        <v>8.6</v>
      </c>
      <c r="F262" s="65">
        <f>+Resultados!H72</f>
        <v>221.94511281129286</v>
      </c>
    </row>
    <row r="263" spans="1:6" x14ac:dyDescent="0.25">
      <c r="A263" s="69">
        <f>+Resultados!C73+365</f>
        <v>42073</v>
      </c>
      <c r="B263" s="64">
        <f>+Resultados!D73</f>
        <v>12.433853321780779</v>
      </c>
      <c r="C263" s="65">
        <f>+Resultados!E73</f>
        <v>13.414899578776662</v>
      </c>
      <c r="D263" s="65">
        <f>+Resultados!F73</f>
        <v>394.04204232841124</v>
      </c>
      <c r="E263" s="65">
        <f>+Resultados!G73</f>
        <v>10.1</v>
      </c>
      <c r="F263" s="65">
        <f>+Resultados!H73</f>
        <v>246.97142855962812</v>
      </c>
    </row>
    <row r="264" spans="1:6" x14ac:dyDescent="0.25">
      <c r="A264" s="69">
        <f>+Resultados!C74+365</f>
        <v>42074</v>
      </c>
      <c r="B264" s="64">
        <f>+Resultados!D74</f>
        <v>12.397184353500149</v>
      </c>
      <c r="C264" s="65">
        <f>+Resultados!E74</f>
        <v>13.377125840944837</v>
      </c>
      <c r="D264" s="65">
        <f>+Resultados!F74</f>
        <v>391.23691730077275</v>
      </c>
      <c r="E264" s="65">
        <f>+Resultados!G74</f>
        <v>8.9</v>
      </c>
      <c r="F264" s="65">
        <f>+Resultados!H74</f>
        <v>224.90165063498409</v>
      </c>
    </row>
    <row r="265" spans="1:6" x14ac:dyDescent="0.25">
      <c r="A265" s="69">
        <f>+Resultados!C75+365</f>
        <v>42075</v>
      </c>
      <c r="B265" s="64">
        <f>+Resultados!D75</f>
        <v>12.360444602152018</v>
      </c>
      <c r="C265" s="65">
        <f>+Resultados!E75</f>
        <v>13.339351200225892</v>
      </c>
      <c r="D265" s="65">
        <f>+Resultados!F75</f>
        <v>388.41436322915274</v>
      </c>
      <c r="E265" s="65">
        <f>+Resultados!G75</f>
        <v>0</v>
      </c>
      <c r="F265" s="65">
        <f>+Resultados!H75</f>
        <v>69.914585381247491</v>
      </c>
    </row>
    <row r="266" spans="1:6" x14ac:dyDescent="0.25">
      <c r="A266" s="69">
        <f>+Resultados!C76+365</f>
        <v>42076</v>
      </c>
      <c r="B266" s="64">
        <f>+Resultados!D76</f>
        <v>12.323640906299195</v>
      </c>
      <c r="C266" s="65">
        <f>+Resultados!E76</f>
        <v>13.301582946996476</v>
      </c>
      <c r="D266" s="65">
        <f>+Resultados!F76</f>
        <v>385.57528777834938</v>
      </c>
      <c r="E266" s="65">
        <f>+Resultados!G76</f>
        <v>3</v>
      </c>
      <c r="F266" s="65">
        <f>+Resultados!H76</f>
        <v>121.02784284132311</v>
      </c>
    </row>
    <row r="267" spans="1:6" x14ac:dyDescent="0.25">
      <c r="A267" s="69">
        <f>+Resultados!C77+365</f>
        <v>42077</v>
      </c>
      <c r="B267" s="64">
        <f>+Resultados!D77</f>
        <v>12.286780031288821</v>
      </c>
      <c r="C267" s="65">
        <f>+Resultados!E77</f>
        <v>13.26382824207143</v>
      </c>
      <c r="D267" s="65">
        <f>+Resultados!F77</f>
        <v>382.72061419645706</v>
      </c>
      <c r="E267" s="65">
        <f>+Resultados!G77</f>
        <v>9.9</v>
      </c>
      <c r="F267" s="65">
        <f>+Resultados!H77</f>
        <v>238.49588393788653</v>
      </c>
    </row>
    <row r="268" spans="1:6" x14ac:dyDescent="0.25">
      <c r="A268" s="69">
        <f>+Resultados!C78+365</f>
        <v>42078</v>
      </c>
      <c r="B268" s="64">
        <f>+Resultados!D78</f>
        <v>12.249868676412412</v>
      </c>
      <c r="C268" s="65">
        <f>+Resultados!E78</f>
        <v>13.226094124610906</v>
      </c>
      <c r="D268" s="65">
        <f>+Resultados!F78</f>
        <v>379.85128079267275</v>
      </c>
      <c r="E268" s="65">
        <f>+Resultados!G78</f>
        <v>9.9</v>
      </c>
      <c r="F268" s="65">
        <f>+Resultados!H78</f>
        <v>237.21505885539395</v>
      </c>
    </row>
    <row r="269" spans="1:6" x14ac:dyDescent="0.25">
      <c r="A269" s="69">
        <f>+Resultados!C79+365</f>
        <v>42079</v>
      </c>
      <c r="B269" s="64">
        <f>+Resultados!D79</f>
        <v>12.212913482181426</v>
      </c>
      <c r="C269" s="65">
        <f>+Resultados!E79</f>
        <v>13.18838752009329</v>
      </c>
      <c r="D269" s="65">
        <f>+Resultados!F79</f>
        <v>376.96824038656194</v>
      </c>
      <c r="E269" s="65">
        <f>+Resultados!G79</f>
        <v>9.1999999999999993</v>
      </c>
      <c r="F269" s="65">
        <f>+Resultados!H79</f>
        <v>224.0380881527465</v>
      </c>
    </row>
    <row r="270" spans="1:6" x14ac:dyDescent="0.25">
      <c r="A270" s="69">
        <f>+Resultados!C80+365</f>
        <v>42080</v>
      </c>
      <c r="B270" s="64">
        <f>+Resultados!D80</f>
        <v>12.175921037704244</v>
      </c>
      <c r="C270" s="65">
        <f>+Resultados!E80</f>
        <v>13.150715248338313</v>
      </c>
      <c r="D270" s="65">
        <f>+Resultados!F80</f>
        <v>374.07245972971907</v>
      </c>
      <c r="E270" s="65">
        <f>+Resultados!G80</f>
        <v>7.8</v>
      </c>
      <c r="F270" s="65">
        <f>+Resultados!H80</f>
        <v>199.13176641842347</v>
      </c>
    </row>
    <row r="271" spans="1:6" x14ac:dyDescent="0.25">
      <c r="A271" s="69">
        <f>+Resultados!C81+365</f>
        <v>42081</v>
      </c>
      <c r="B271" s="64">
        <f>+Resultados!D81</f>
        <v>12.138897888150844</v>
      </c>
      <c r="C271" s="65">
        <f>+Resultados!E81</f>
        <v>13.113084031565162</v>
      </c>
      <c r="D271" s="65">
        <f>+Resultados!F81</f>
        <v>371.16491890083842</v>
      </c>
      <c r="E271" s="65">
        <f>+Resultados!G81</f>
        <v>8.5</v>
      </c>
      <c r="F271" s="65">
        <f>+Resultados!H81</f>
        <v>209.75478732571176</v>
      </c>
    </row>
    <row r="272" spans="1:6" x14ac:dyDescent="0.25">
      <c r="A272" s="69">
        <f>+Resultados!C82+365</f>
        <v>42082</v>
      </c>
      <c r="B272" s="64">
        <f>+Resultados!D82</f>
        <v>12.10185054229169</v>
      </c>
      <c r="C272" s="65">
        <f>+Resultados!E82</f>
        <v>13.075500502471048</v>
      </c>
      <c r="D272" s="65">
        <f>+Resultados!F82</f>
        <v>368.24661067527893</v>
      </c>
      <c r="E272" s="65">
        <f>+Resultados!G82</f>
        <v>9.6999999999999993</v>
      </c>
      <c r="F272" s="65">
        <f>+Resultados!H82</f>
        <v>228.62284064749872</v>
      </c>
    </row>
    <row r="273" spans="1:6" x14ac:dyDescent="0.25">
      <c r="A273" s="69">
        <f>+Resultados!C83+365</f>
        <v>42083</v>
      </c>
      <c r="B273" s="64">
        <f>+Resultados!D83</f>
        <v>12.064785480097539</v>
      </c>
      <c r="C273" s="65">
        <f>+Resultados!E83</f>
        <v>13.037971212316199</v>
      </c>
      <c r="D273" s="65">
        <f>+Resultados!F83</f>
        <v>365.31853987027887</v>
      </c>
      <c r="E273" s="65">
        <f>+Resultados!G83</f>
        <v>1</v>
      </c>
      <c r="F273" s="65">
        <f>+Resultados!H83</f>
        <v>82.411192917401337</v>
      </c>
    </row>
    <row r="274" spans="1:6" x14ac:dyDescent="0.25">
      <c r="A274" s="69">
        <f>+Resultados!C84+365</f>
        <v>42084</v>
      </c>
      <c r="B274" s="64">
        <f>+Resultados!D84</f>
        <v>12.027709160387134</v>
      </c>
      <c r="C274" s="65">
        <f>+Resultados!E84</f>
        <v>13.000502639001711</v>
      </c>
      <c r="D274" s="65">
        <f>+Resultados!F84</f>
        <v>362.38172266704117</v>
      </c>
      <c r="E274" s="65">
        <f>+Resultados!G84</f>
        <v>2.9</v>
      </c>
      <c r="F274" s="65">
        <f>+Resultados!H84</f>
        <v>113.28431567764461</v>
      </c>
    </row>
    <row r="275" spans="1:6" x14ac:dyDescent="0.25">
      <c r="A275" s="69">
        <f>+Resultados!C85+365</f>
        <v>42085</v>
      </c>
      <c r="B275" s="64">
        <f>+Resultados!D85</f>
        <v>11.990628028509912</v>
      </c>
      <c r="C275" s="65">
        <f>+Resultados!E85</f>
        <v>12.963101195127098</v>
      </c>
      <c r="D275" s="65">
        <f>+Resultados!F85</f>
        <v>359.4371859109695</v>
      </c>
      <c r="E275" s="65">
        <f>+Resultados!G85</f>
        <v>6.8</v>
      </c>
      <c r="F275" s="65">
        <f>+Resultados!H85</f>
        <v>176.8108423948494</v>
      </c>
    </row>
    <row r="276" spans="1:6" x14ac:dyDescent="0.25">
      <c r="A276" s="69">
        <f>+Resultados!C86+365</f>
        <v>42086</v>
      </c>
      <c r="B276" s="64">
        <f>+Resultados!D86</f>
        <v>11.953548524050859</v>
      </c>
      <c r="C276" s="65">
        <f>+Resultados!E86</f>
        <v>12.925773236014845</v>
      </c>
      <c r="D276" s="65">
        <f>+Resultados!F86</f>
        <v>356.48596639139612</v>
      </c>
      <c r="E276" s="65">
        <f>+Resultados!G86</f>
        <v>8.9</v>
      </c>
      <c r="F276" s="65">
        <f>+Resultados!H86</f>
        <v>210.14912968848591</v>
      </c>
    </row>
    <row r="277" spans="1:6" x14ac:dyDescent="0.25">
      <c r="A277" s="69">
        <f>+Resultados!C87+365</f>
        <v>42087</v>
      </c>
      <c r="B277" s="64">
        <f>+Resultados!D87</f>
        <v>11.916477088544895</v>
      </c>
      <c r="C277" s="65">
        <f>+Resultados!E87</f>
        <v>12.888525067689459</v>
      </c>
      <c r="D277" s="65">
        <f>+Resultados!F87</f>
        <v>353.52911010219441</v>
      </c>
      <c r="E277" s="65">
        <f>+Resultados!G87</f>
        <v>8.6</v>
      </c>
      <c r="F277" s="65">
        <f>+Resultados!H87</f>
        <v>203.9613343812612</v>
      </c>
    </row>
    <row r="278" spans="1:6" x14ac:dyDescent="0.25">
      <c r="A278" s="69">
        <f>+Resultados!C88+365</f>
        <v>42088</v>
      </c>
      <c r="B278" s="64">
        <f>+Resultados!D88</f>
        <v>11.879420173188006</v>
      </c>
      <c r="C278" s="65">
        <f>+Resultados!E88</f>
        <v>12.851362954798947</v>
      </c>
      <c r="D278" s="65">
        <f>+Resultados!F88</f>
        <v>350.5676714847184</v>
      </c>
      <c r="E278" s="65">
        <f>+Resultados!G88</f>
        <v>8.5</v>
      </c>
      <c r="F278" s="65">
        <f>+Resultados!H88</f>
        <v>201.06378507837778</v>
      </c>
    </row>
    <row r="279" spans="1:6" x14ac:dyDescent="0.25">
      <c r="A279" s="69">
        <f>+Resultados!C89+365</f>
        <v>42089</v>
      </c>
      <c r="B279" s="64">
        <f>+Resultados!D89</f>
        <v>11.842384246532516</v>
      </c>
      <c r="C279" s="65">
        <f>+Resultados!E89</f>
        <v>12.814293128466792</v>
      </c>
      <c r="D279" s="65">
        <f>+Resultados!F89</f>
        <v>347.60271265455788</v>
      </c>
      <c r="E279" s="65">
        <f>+Resultados!G89</f>
        <v>9</v>
      </c>
      <c r="F279" s="65">
        <f>+Resultados!H89</f>
        <v>207.86299923272949</v>
      </c>
    </row>
    <row r="280" spans="1:6" x14ac:dyDescent="0.25">
      <c r="A280" s="69">
        <f>+Resultados!C90+365</f>
        <v>42090</v>
      </c>
      <c r="B280" s="64">
        <f>+Resultados!D90</f>
        <v>11.805375802153687</v>
      </c>
      <c r="C280" s="65">
        <f>+Resultados!E90</f>
        <v>12.777321794062702</v>
      </c>
      <c r="D280" s="65">
        <f>+Resultados!F90</f>
        <v>344.63530261363815</v>
      </c>
      <c r="E280" s="65">
        <f>+Resultados!G90</f>
        <v>1.3</v>
      </c>
      <c r="F280" s="65">
        <f>+Resultados!H90</f>
        <v>82.907408026598105</v>
      </c>
    </row>
    <row r="281" spans="1:6" x14ac:dyDescent="0.25">
      <c r="A281" s="69">
        <f>+Resultados!C91+365</f>
        <v>42091</v>
      </c>
      <c r="B281" s="64">
        <f>+Resultados!D91</f>
        <v>11.768401366274825</v>
      </c>
      <c r="C281" s="65">
        <f>+Resultados!E91</f>
        <v>12.740455138880641</v>
      </c>
      <c r="D281" s="65">
        <f>+Resultados!F91</f>
        <v>341.66651644922769</v>
      </c>
      <c r="E281" s="65">
        <f>+Resultados!G91</f>
        <v>5.7</v>
      </c>
      <c r="F281" s="65">
        <f>+Resultados!H91</f>
        <v>152.51696802510929</v>
      </c>
    </row>
    <row r="282" spans="1:6" x14ac:dyDescent="0.25">
      <c r="A282" s="69">
        <f>+Resultados!C92+365</f>
        <v>42092</v>
      </c>
      <c r="B282" s="64">
        <f>+Resultados!D92</f>
        <v>11.731467505337966</v>
      </c>
      <c r="C282" s="65">
        <f>+Resultados!E92</f>
        <v>12.703699339712633</v>
      </c>
      <c r="D282" s="65">
        <f>+Resultados!F92</f>
        <v>338.69743452145286</v>
      </c>
      <c r="E282" s="65">
        <f>+Resultados!G92</f>
        <v>5</v>
      </c>
      <c r="F282" s="65">
        <f>+Resultados!H92</f>
        <v>140.36037475159119</v>
      </c>
    </row>
    <row r="283" spans="1:6" x14ac:dyDescent="0.25">
      <c r="A283" s="69">
        <f>+Resultados!C93+365</f>
        <v>42093</v>
      </c>
      <c r="B283" s="64">
        <f>+Resultados!D93</f>
        <v>11.694580833506881</v>
      </c>
      <c r="C283" s="65">
        <f>+Resultados!E93</f>
        <v>12.667060570306974</v>
      </c>
      <c r="D283" s="65">
        <f>+Resultados!F93</f>
        <v>335.72914164094146</v>
      </c>
      <c r="E283" s="65">
        <f>+Resultados!G93</f>
        <v>8.5</v>
      </c>
      <c r="F283" s="65">
        <f>+Resultados!H93</f>
        <v>194.64159125435822</v>
      </c>
    </row>
    <row r="284" spans="1:6" x14ac:dyDescent="0.25">
      <c r="A284" s="69">
        <f>+Resultados!C94+365</f>
        <v>42094</v>
      </c>
      <c r="B284" s="64">
        <f>+Resultados!D94</f>
        <v>11.657748020089153</v>
      </c>
      <c r="C284" s="65">
        <f>+Resultados!E94</f>
        <v>12.630545008699549</v>
      </c>
      <c r="D284" s="65">
        <f>+Resultados!F94</f>
        <v>332.76272623824246</v>
      </c>
      <c r="E284" s="65">
        <f>+Resultados!G94</f>
        <v>0.6</v>
      </c>
      <c r="F284" s="65">
        <f>+Resultados!H94</f>
        <v>69.316923011159872</v>
      </c>
    </row>
    <row r="285" spans="1:6" x14ac:dyDescent="0.25">
      <c r="A285" s="69">
        <f>+Resultados!C95+365</f>
        <v>42095</v>
      </c>
      <c r="B285" s="64">
        <f>+Resultados!D95</f>
        <v>11.620975796863616</v>
      </c>
      <c r="C285" s="65">
        <f>+Resultados!E95</f>
        <v>12.594158844406829</v>
      </c>
      <c r="D285" s="65">
        <f>+Resultados!F95</f>
        <v>329.79927952668447</v>
      </c>
      <c r="E285" s="65">
        <f>+Resultados!G95</f>
        <v>4.7</v>
      </c>
      <c r="F285" s="65">
        <f>+Resultados!H95</f>
        <v>132.72527752180977</v>
      </c>
    </row>
    <row r="286" spans="1:6" x14ac:dyDescent="0.25">
      <c r="A286" s="69">
        <f>+Resultados!C96+365</f>
        <v>42096</v>
      </c>
      <c r="B286" s="64">
        <f>+Resultados!D96</f>
        <v>11.584270965299323</v>
      </c>
      <c r="C286" s="65">
        <f>+Resultados!E96</f>
        <v>12.55790828546918</v>
      </c>
      <c r="D286" s="65">
        <f>+Resultados!F96</f>
        <v>326.83989466035217</v>
      </c>
      <c r="E286" s="65">
        <f>+Resultados!G96</f>
        <v>8.3000000000000007</v>
      </c>
      <c r="F286" s="65">
        <f>+Resultados!H96</f>
        <v>187.62859294280324</v>
      </c>
    </row>
    <row r="287" spans="1:6" x14ac:dyDescent="0.25">
      <c r="A287" s="69">
        <f>+Resultados!C97+365</f>
        <v>42097</v>
      </c>
      <c r="B287" s="64">
        <f>+Resultados!D97</f>
        <v>11.547640403651759</v>
      </c>
      <c r="C287" s="65">
        <f>+Resultados!E97</f>
        <v>12.52179956533301</v>
      </c>
      <c r="D287" s="65">
        <f>+Resultados!F97</f>
        <v>323.88566588886181</v>
      </c>
      <c r="E287" s="65">
        <f>+Resultados!G97</f>
        <v>8.6</v>
      </c>
      <c r="F287" s="65">
        <f>+Resultados!H97</f>
        <v>190.96541447910818</v>
      </c>
    </row>
    <row r="288" spans="1:6" x14ac:dyDescent="0.25">
      <c r="A288" s="69">
        <f>+Resultados!C98+365</f>
        <v>42098</v>
      </c>
      <c r="B288" s="64">
        <f>+Resultados!D98</f>
        <v>11.511091073921733</v>
      </c>
      <c r="C288" s="65">
        <f>+Resultados!E98</f>
        <v>12.485838949560176</v>
      </c>
      <c r="D288" s="65">
        <f>+Resultados!F98</f>
        <v>320.93768771062861</v>
      </c>
      <c r="E288" s="65">
        <f>+Resultados!G98</f>
        <v>8.8000000000000007</v>
      </c>
      <c r="F288" s="65">
        <f>+Resultados!H98</f>
        <v>192.711544517043</v>
      </c>
    </row>
    <row r="289" spans="1:6" x14ac:dyDescent="0.25">
      <c r="A289" s="69">
        <f>+Resultados!C99+365</f>
        <v>42099</v>
      </c>
      <c r="B289" s="64">
        <f>+Resultados!D99</f>
        <v>11.474630028662057</v>
      </c>
      <c r="C289" s="65">
        <f>+Resultados!E99</f>
        <v>12.45003274235291</v>
      </c>
      <c r="D289" s="65">
        <f>+Resultados!F99</f>
        <v>317.9970540263115</v>
      </c>
      <c r="E289" s="65">
        <f>+Resultados!G99</f>
        <v>9.6999999999999993</v>
      </c>
      <c r="F289" s="65">
        <f>+Resultados!H99</f>
        <v>205.08861858554565</v>
      </c>
    </row>
    <row r="290" spans="1:6" x14ac:dyDescent="0.25">
      <c r="A290" s="69">
        <f>+Resultados!C100+365</f>
        <v>42100</v>
      </c>
      <c r="B290" s="64">
        <f>+Resultados!D100</f>
        <v>11.438264417616523</v>
      </c>
      <c r="C290" s="65">
        <f>+Resultados!E100</f>
        <v>12.414387292882452</v>
      </c>
      <c r="D290" s="65">
        <f>+Resultados!F100</f>
        <v>315.06485729411685</v>
      </c>
      <c r="E290" s="65">
        <f>+Resultados!G100</f>
        <v>8.4</v>
      </c>
      <c r="F290" s="65">
        <f>+Resultados!H100</f>
        <v>183.96871153066732</v>
      </c>
    </row>
    <row r="291" spans="1:6" x14ac:dyDescent="0.25">
      <c r="A291" s="69">
        <f>+Resultados!C101+365</f>
        <v>42101</v>
      </c>
      <c r="B291" s="64">
        <f>+Resultados!D101</f>
        <v>11.402001494175476</v>
      </c>
      <c r="C291" s="65">
        <f>+Resultados!E101</f>
        <v>12.378909001409278</v>
      </c>
      <c r="D291" s="65">
        <f>+Resultados!F101</f>
        <v>312.14218768863429</v>
      </c>
      <c r="E291" s="65">
        <f>+Resultados!G101</f>
        <v>5.3</v>
      </c>
      <c r="F291" s="65">
        <f>+Resultados!H101</f>
        <v>135.98688810733884</v>
      </c>
    </row>
    <row r="292" spans="1:6" x14ac:dyDescent="0.25">
      <c r="A292" s="69">
        <f>+Resultados!C102+365</f>
        <v>42102</v>
      </c>
      <c r="B292" s="64">
        <f>+Resultados!D102</f>
        <v>11.365848621631711</v>
      </c>
      <c r="C292" s="65">
        <f>+Resultados!E102</f>
        <v>12.343604325182788</v>
      </c>
      <c r="D292" s="65">
        <f>+Resultados!F102</f>
        <v>309.23013226486052</v>
      </c>
      <c r="E292" s="65">
        <f>+Resultados!G102</f>
        <v>9.6</v>
      </c>
      <c r="F292" s="65">
        <f>+Resultados!H102</f>
        <v>199.31414633743032</v>
      </c>
    </row>
    <row r="293" spans="1:6" x14ac:dyDescent="0.25">
      <c r="A293" s="69">
        <f>+Resultados!C103+365</f>
        <v>42103</v>
      </c>
      <c r="B293" s="64">
        <f>+Resultados!D103</f>
        <v>11.329813279219975</v>
      </c>
      <c r="C293" s="65">
        <f>+Resultados!E103</f>
        <v>12.308479784107929</v>
      </c>
      <c r="D293" s="65">
        <f>+Resultados!F103</f>
        <v>306.32977412905052</v>
      </c>
      <c r="E293" s="65">
        <f>+Resultados!G103</f>
        <v>4.8</v>
      </c>
      <c r="F293" s="65">
        <f>+Resultados!H103</f>
        <v>126.51834713148776</v>
      </c>
    </row>
    <row r="294" spans="1:6" x14ac:dyDescent="0.25">
      <c r="A294" s="69">
        <f>+Resultados!C104+365</f>
        <v>42104</v>
      </c>
      <c r="B294" s="64">
        <f>+Resultados!D104</f>
        <v>11.29390306792288</v>
      </c>
      <c r="C294" s="65">
        <f>+Resultados!E104</f>
        <v>12.273541966166196</v>
      </c>
      <c r="D294" s="65">
        <f>+Resultados!F104</f>
        <v>303.44219161800805</v>
      </c>
      <c r="E294" s="65">
        <f>+Resultados!G104</f>
        <v>0.8</v>
      </c>
      <c r="F294" s="65">
        <f>+Resultados!H104</f>
        <v>66.441421144874923</v>
      </c>
    </row>
    <row r="295" spans="1:6" x14ac:dyDescent="0.25">
      <c r="A295" s="69">
        <f>+Resultados!C105+365</f>
        <v>42105</v>
      </c>
      <c r="B295" s="64">
        <f>+Resultados!D105</f>
        <v>11.258125716025608</v>
      </c>
      <c r="C295" s="65">
        <f>+Resultados!E105</f>
        <v>12.238797532578108</v>
      </c>
      <c r="D295" s="65">
        <f>+Resultados!F105</f>
        <v>300.56845748840652</v>
      </c>
      <c r="E295" s="65">
        <f>+Resultados!G105</f>
        <v>3.3</v>
      </c>
      <c r="F295" s="65">
        <f>+Resultados!H105</f>
        <v>102.55903389137281</v>
      </c>
    </row>
    <row r="296" spans="1:6" x14ac:dyDescent="0.25">
      <c r="A296" s="69">
        <f>+Resultados!C106+365</f>
        <v>42106</v>
      </c>
      <c r="B296" s="64">
        <f>+Resultados!D106</f>
        <v>11.222489084401206</v>
      </c>
      <c r="C296" s="65">
        <f>+Resultados!E106</f>
        <v>12.20425322269409</v>
      </c>
      <c r="D296" s="65">
        <f>+Resultados!F106</f>
        <v>297.70963811769099</v>
      </c>
      <c r="E296" s="65">
        <f>+Resultados!G106</f>
        <v>8.9</v>
      </c>
      <c r="F296" s="65">
        <f>+Resultados!H106</f>
        <v>183.44205395441193</v>
      </c>
    </row>
    <row r="297" spans="1:6" x14ac:dyDescent="0.25">
      <c r="A297" s="69">
        <f>+Resultados!C107+365</f>
        <v>42107</v>
      </c>
      <c r="B297" s="64">
        <f>+Resultados!D107</f>
        <v>11.187001171507891</v>
      </c>
      <c r="C297" s="65">
        <f>+Resultados!E107</f>
        <v>12.169915858600529</v>
      </c>
      <c r="D297" s="65">
        <f>+Resultados!F107</f>
        <v>294.86679271808441</v>
      </c>
      <c r="E297" s="65">
        <f>+Resultados!G107</f>
        <v>3.8</v>
      </c>
      <c r="F297" s="65">
        <f>+Resultados!H107</f>
        <v>108.16420828365516</v>
      </c>
    </row>
    <row r="298" spans="1:6" x14ac:dyDescent="0.25">
      <c r="A298" s="69">
        <f>+Resultados!C108+365</f>
        <v>42108</v>
      </c>
      <c r="B298" s="64">
        <f>+Resultados!D108</f>
        <v>11.151670118079267</v>
      </c>
      <c r="C298" s="65">
        <f>+Resultados!E108</f>
        <v>12.13579234942749</v>
      </c>
      <c r="D298" s="65">
        <f>+Resultados!F108</f>
        <v>292.04097256517645</v>
      </c>
      <c r="E298" s="65">
        <f>+Resultados!G108</f>
        <v>0</v>
      </c>
      <c r="F298" s="65">
        <f>+Resultados!H108</f>
        <v>52.567375061731759</v>
      </c>
    </row>
    <row r="299" spans="1:6" x14ac:dyDescent="0.25">
      <c r="A299" s="69">
        <f>+Resultados!C109+365</f>
        <v>42109</v>
      </c>
      <c r="B299" s="64">
        <f>+Resultados!D109</f>
        <v>11.116504211487911</v>
      </c>
      <c r="C299" s="65">
        <f>+Resultados!E109</f>
        <v>12.101889695344459</v>
      </c>
      <c r="D299" s="65">
        <f>+Resultados!F109</f>
        <v>289.23322024253167</v>
      </c>
      <c r="E299" s="65">
        <f>+Resultados!G109</f>
        <v>7.3</v>
      </c>
      <c r="F299" s="65">
        <f>+Resultados!H109</f>
        <v>156.52569927897906</v>
      </c>
    </row>
    <row r="300" spans="1:6" x14ac:dyDescent="0.25">
      <c r="A300" s="69">
        <f>+Resultados!C110+365</f>
        <v>42110</v>
      </c>
      <c r="B300" s="64">
        <f>+Resultados!D110</f>
        <v>11.081511889762346</v>
      </c>
      <c r="C300" s="65">
        <f>+Resultados!E110</f>
        <v>12.068214991230255</v>
      </c>
      <c r="D300" s="65">
        <f>+Resultados!F110</f>
        <v>286.44456890370674</v>
      </c>
      <c r="E300" s="65">
        <f>+Resultados!G110</f>
        <v>8.3000000000000007</v>
      </c>
      <c r="F300" s="65">
        <f>+Resultados!H110</f>
        <v>169.56011752086727</v>
      </c>
    </row>
    <row r="301" spans="1:6" x14ac:dyDescent="0.25">
      <c r="A301" s="69">
        <f>+Resultados!C111+365</f>
        <v>42111</v>
      </c>
      <c r="B301" s="64">
        <f>+Resultados!D111</f>
        <v>11.046701745237133</v>
      </c>
      <c r="C301" s="65">
        <f>+Resultados!E111</f>
        <v>12.034775430003235</v>
      </c>
      <c r="D301" s="65">
        <f>+Resultados!F111</f>
        <v>283.67604155301751</v>
      </c>
      <c r="E301" s="65">
        <f>+Resultados!G111</f>
        <v>8.3000000000000007</v>
      </c>
      <c r="F301" s="65">
        <f>+Resultados!H111</f>
        <v>168.28954060302101</v>
      </c>
    </row>
    <row r="302" spans="1:6" x14ac:dyDescent="0.25">
      <c r="A302" s="69">
        <f>+Resultados!C112+365</f>
        <v>42112</v>
      </c>
      <c r="B302" s="64">
        <f>+Resultados!D112</f>
        <v>11.012082527815211</v>
      </c>
      <c r="C302" s="65">
        <f>+Resultados!E112</f>
        <v>12.00157830559764</v>
      </c>
      <c r="D302" s="65">
        <f>+Resultados!F112</f>
        <v>280.92865034633888</v>
      </c>
      <c r="E302" s="65">
        <f>+Resultados!G112</f>
        <v>9.4</v>
      </c>
      <c r="F302" s="65">
        <f>+Resultados!H112</f>
        <v>182.45875146530514</v>
      </c>
    </row>
    <row r="303" spans="1:6" x14ac:dyDescent="0.25">
      <c r="A303" s="69">
        <f>+Resultados!C113+365</f>
        <v>42113</v>
      </c>
      <c r="B303" s="64">
        <f>+Resultados!D113</f>
        <v>10.977663147821639</v>
      </c>
      <c r="C303" s="65">
        <f>+Resultados!E113</f>
        <v>11.968631015572008</v>
      </c>
      <c r="D303" s="65">
        <f>+Resultados!F113</f>
        <v>278.20339591316929</v>
      </c>
      <c r="E303" s="65">
        <f>+Resultados!G113</f>
        <v>9.4</v>
      </c>
      <c r="F303" s="65">
        <f>+Resultados!H113</f>
        <v>181.09826291310935</v>
      </c>
    </row>
    <row r="304" spans="1:6" x14ac:dyDescent="0.25">
      <c r="A304" s="69">
        <f>+Resultados!C114+365</f>
        <v>42114</v>
      </c>
      <c r="B304" s="64">
        <f>+Resultados!D114</f>
        <v>10.943452678427294</v>
      </c>
      <c r="C304" s="65">
        <f>+Resultados!E114</f>
        <v>11.9359410633355</v>
      </c>
      <c r="D304" s="65">
        <f>+Resultados!F114</f>
        <v>275.50126670112633</v>
      </c>
      <c r="E304" s="65">
        <f>+Resultados!G114</f>
        <v>8.6</v>
      </c>
      <c r="F304" s="65">
        <f>+Resultados!H114</f>
        <v>168.66791123730545</v>
      </c>
    </row>
    <row r="305" spans="1:6" x14ac:dyDescent="0.25">
      <c r="A305" s="69">
        <f>+Resultados!C115+365</f>
        <v>42115</v>
      </c>
      <c r="B305" s="64">
        <f>+Resultados!D115</f>
        <v>10.909460357621146</v>
      </c>
      <c r="C305" s="65">
        <f>+Resultados!E115</f>
        <v>11.903516059977997</v>
      </c>
      <c r="D305" s="65">
        <f>+Resultados!F115</f>
        <v>272.82323834398056</v>
      </c>
      <c r="E305" s="65">
        <f>+Resultados!G115</f>
        <v>8.5</v>
      </c>
      <c r="F305" s="65">
        <f>+Resultados!H115</f>
        <v>166.020348806356</v>
      </c>
    </row>
    <row r="306" spans="1:6" x14ac:dyDescent="0.25">
      <c r="A306" s="69">
        <f>+Resultados!C116+365</f>
        <v>42116</v>
      </c>
      <c r="B306" s="64">
        <f>+Resultados!D116</f>
        <v>10.87569558970945</v>
      </c>
      <c r="C306" s="65">
        <f>+Resultados!E116</f>
        <v>11.871363725689902</v>
      </c>
      <c r="D306" s="65">
        <f>+Resultados!F116</f>
        <v>270.1702730542691</v>
      </c>
      <c r="E306" s="65">
        <f>+Resultados!G116</f>
        <v>7.9</v>
      </c>
      <c r="F306" s="65">
        <f>+Resultados!H116</f>
        <v>156.56763825890923</v>
      </c>
    </row>
    <row r="307" spans="1:6" x14ac:dyDescent="0.25">
      <c r="A307" s="69">
        <f>+Resultados!C117+365</f>
        <v>42117</v>
      </c>
      <c r="B307" s="64">
        <f>+Resultados!D117</f>
        <v>10.842167946320204</v>
      </c>
      <c r="C307" s="65">
        <f>+Resultados!E117</f>
        <v>11.839491890757785</v>
      </c>
      <c r="D307" s="65">
        <f>+Resultados!F117</f>
        <v>267.54331904145829</v>
      </c>
      <c r="E307" s="65">
        <f>+Resultados!G117</f>
        <v>7.9</v>
      </c>
      <c r="F307" s="65">
        <f>+Resultados!H117</f>
        <v>155.37581203400404</v>
      </c>
    </row>
    <row r="308" spans="1:6" x14ac:dyDescent="0.25">
      <c r="A308" s="69">
        <f>+Resultados!C118+365</f>
        <v>42118</v>
      </c>
      <c r="B308" s="64">
        <f>+Resultados!D118</f>
        <v>10.808887166891253</v>
      </c>
      <c r="C308" s="65">
        <f>+Resultados!E118</f>
        <v>11.807908496122147</v>
      </c>
      <c r="D308" s="65">
        <f>+Resultados!F118</f>
        <v>264.94330995656236</v>
      </c>
      <c r="E308" s="65">
        <f>+Resultados!G118</f>
        <v>2.5</v>
      </c>
      <c r="F308" s="65">
        <f>+Resultados!H118</f>
        <v>81.393270124502237</v>
      </c>
    </row>
    <row r="309" spans="1:6" x14ac:dyDescent="0.25">
      <c r="A309" s="69">
        <f>+Resultados!C119+365</f>
        <v>42119</v>
      </c>
      <c r="B309" s="64">
        <f>+Resultados!D119</f>
        <v>10.775863158620572</v>
      </c>
      <c r="C309" s="65">
        <f>+Resultados!E119</f>
        <v>11.77662159348386</v>
      </c>
      <c r="D309" s="65">
        <f>+Resultados!F119</f>
        <v>262.37116436404125</v>
      </c>
      <c r="E309" s="65">
        <f>+Resultados!G119</f>
        <v>8.6</v>
      </c>
      <c r="F309" s="65">
        <f>+Resultados!H119</f>
        <v>162.39304631052855</v>
      </c>
    </row>
    <row r="310" spans="1:6" x14ac:dyDescent="0.25">
      <c r="A310" s="69">
        <f>+Resultados!C120+365</f>
        <v>42120</v>
      </c>
      <c r="B310" s="64">
        <f>+Resultados!D120</f>
        <v>10.743105995857446</v>
      </c>
      <c r="C310" s="65">
        <f>+Resultados!E120</f>
        <v>11.745639344946287</v>
      </c>
      <c r="D310" s="65">
        <f>+Resultados!F120</f>
        <v>259.82778524173807</v>
      </c>
      <c r="E310" s="65">
        <f>+Resultados!G120</f>
        <v>7.8</v>
      </c>
      <c r="F310" s="65">
        <f>+Resultados!H120</f>
        <v>150.52495414867656</v>
      </c>
    </row>
    <row r="311" spans="1:6" x14ac:dyDescent="0.25">
      <c r="A311" s="69">
        <f>+Resultados!C121+365</f>
        <v>42121</v>
      </c>
      <c r="B311" s="64">
        <f>+Resultados!D121</f>
        <v>10.710625918913728</v>
      </c>
      <c r="C311" s="65">
        <f>+Resultados!E121</f>
        <v>11.714970022180392</v>
      </c>
      <c r="D311" s="65">
        <f>+Resultados!F121</f>
        <v>257.31405950952961</v>
      </c>
      <c r="E311" s="65">
        <f>+Resultados!G121</f>
        <v>7.8</v>
      </c>
      <c r="F311" s="65">
        <f>+Resultados!H121</f>
        <v>149.38028474933532</v>
      </c>
    </row>
    <row r="312" spans="1:6" x14ac:dyDescent="0.25">
      <c r="A312" s="69">
        <f>+Resultados!C122+365</f>
        <v>42122</v>
      </c>
      <c r="B312" s="64">
        <f>+Resultados!D122</f>
        <v>10.678433332274684</v>
      </c>
      <c r="C312" s="65">
        <f>+Resultados!E122</f>
        <v>11.684622005100854</v>
      </c>
      <c r="D312" s="65">
        <f>+Resultados!F122</f>
        <v>254.83085758729001</v>
      </c>
      <c r="E312" s="65">
        <f>+Resultados!G122</f>
        <v>7.7</v>
      </c>
      <c r="F312" s="65">
        <f>+Resultados!H122</f>
        <v>146.93388171608802</v>
      </c>
    </row>
    <row r="313" spans="1:6" x14ac:dyDescent="0.25">
      <c r="A313" s="69">
        <f>+Resultados!C123+365</f>
        <v>42123</v>
      </c>
      <c r="B313" s="64">
        <f>+Resultados!D123</f>
        <v>10.646538802189765</v>
      </c>
      <c r="C313" s="65">
        <f>+Resultados!E123</f>
        <v>11.654603780041645</v>
      </c>
      <c r="D313" s="65">
        <f>+Resultados!F123</f>
        <v>252.37903298268742</v>
      </c>
      <c r="E313" s="65">
        <f>+Resultados!G123</f>
        <v>6.4</v>
      </c>
      <c r="F313" s="65">
        <f>+Resultados!H123</f>
        <v>128.87076182623213</v>
      </c>
    </row>
    <row r="314" spans="1:6" x14ac:dyDescent="0.25">
      <c r="A314" s="69">
        <f>+Resultados!C124+365</f>
        <v>42124</v>
      </c>
      <c r="B314" s="64">
        <f>+Resultados!D124</f>
        <v>10.614953053624182</v>
      </c>
      <c r="C314" s="65">
        <f>+Resultados!E124</f>
        <v>11.62492393742045</v>
      </c>
      <c r="D314" s="65">
        <f>+Resultados!F124</f>
        <v>249.95942190925007</v>
      </c>
      <c r="E314" s="65">
        <f>+Resultados!G124</f>
        <v>8.1999999999999993</v>
      </c>
      <c r="F314" s="65">
        <f>+Resultados!H124</f>
        <v>151.19354178026782</v>
      </c>
    </row>
    <row r="315" spans="1:6" x14ac:dyDescent="0.25">
      <c r="A315" s="69">
        <f>+Resultados!C125+365</f>
        <v>42125</v>
      </c>
      <c r="B315" s="64">
        <f>+Resultados!D125</f>
        <v>10.583686966553197</v>
      </c>
      <c r="C315" s="65">
        <f>+Resultados!E125</f>
        <v>11.595591168881963</v>
      </c>
      <c r="D315" s="65">
        <f>+Resultados!F125</f>
        <v>247.57284293505603</v>
      </c>
      <c r="E315" s="65">
        <f>+Resultados!G125</f>
        <v>8.5</v>
      </c>
      <c r="F315" s="65">
        <f>+Resultados!H125</f>
        <v>153.92037488046469</v>
      </c>
    </row>
    <row r="316" spans="1:6" x14ac:dyDescent="0.25">
      <c r="A316" s="69">
        <f>+Resultados!C126+365</f>
        <v>42126</v>
      </c>
      <c r="B316" s="64">
        <f>+Resultados!D126</f>
        <v>10.552751571582158</v>
      </c>
      <c r="C316" s="65">
        <f>+Resultados!E126</f>
        <v>11.566614263911219</v>
      </c>
      <c r="D316" s="65">
        <f>+Resultados!F126</f>
        <v>245.22009666231688</v>
      </c>
      <c r="E316" s="65">
        <f>+Resultados!G126</f>
        <v>8.6</v>
      </c>
      <c r="F316" s="65">
        <f>+Resultados!H126</f>
        <v>154.05323086248347</v>
      </c>
    </row>
    <row r="317" spans="1:6" x14ac:dyDescent="0.25">
      <c r="A317" s="69">
        <f>+Resultados!C127+365</f>
        <v>42127</v>
      </c>
      <c r="B317" s="64">
        <f>+Resultados!D127</f>
        <v>10.52215804487636</v>
      </c>
      <c r="C317" s="65">
        <f>+Resultados!E127</f>
        <v>11.53800210590901</v>
      </c>
      <c r="D317" s="65">
        <f>+Resultados!F127</f>
        <v>242.90196543804225</v>
      </c>
      <c r="E317" s="65">
        <f>+Resultados!G127</f>
        <v>8.6</v>
      </c>
      <c r="F317" s="65">
        <f>+Resultados!H127</f>
        <v>152.91348088621851</v>
      </c>
    </row>
    <row r="318" spans="1:6" x14ac:dyDescent="0.25">
      <c r="A318" s="69">
        <f>+Resultados!C128+365</f>
        <v>42128</v>
      </c>
      <c r="B318" s="64">
        <f>+Resultados!D128</f>
        <v>10.491917702386411</v>
      </c>
      <c r="C318" s="65">
        <f>+Resultados!E128</f>
        <v>11.509763667722721</v>
      </c>
      <c r="D318" s="65">
        <f>+Resultados!F128</f>
        <v>240.61921309588104</v>
      </c>
      <c r="E318" s="65">
        <f>+Resultados!G128</f>
        <v>6.3</v>
      </c>
      <c r="F318" s="65">
        <f>+Resultados!H128</f>
        <v>122.77696666825022</v>
      </c>
    </row>
    <row r="319" spans="1:6" x14ac:dyDescent="0.25">
      <c r="A319" s="69">
        <f>+Resultados!C129+365</f>
        <v>42129</v>
      </c>
      <c r="B319" s="64">
        <f>+Resultados!D129</f>
        <v>10.462041993356296</v>
      </c>
      <c r="C319" s="65">
        <f>+Resultados!E129</f>
        <v>11.481908006627185</v>
      </c>
      <c r="D319" s="65">
        <f>+Resultados!F129</f>
        <v>238.37258472915752</v>
      </c>
      <c r="E319" s="65">
        <f>+Resultados!G129</f>
        <v>3.6</v>
      </c>
      <c r="F319" s="65">
        <f>+Resultados!H129</f>
        <v>88.020411007598</v>
      </c>
    </row>
    <row r="320" spans="1:6" x14ac:dyDescent="0.25">
      <c r="A320" s="69">
        <f>+Resultados!C130+365</f>
        <v>42130</v>
      </c>
      <c r="B320" s="64">
        <f>+Resultados!D130</f>
        <v>10.432542493103037</v>
      </c>
      <c r="C320" s="65">
        <f>+Resultados!E130</f>
        <v>11.454444258751549</v>
      </c>
      <c r="D320" s="65">
        <f>+Resultados!F130</f>
        <v>236.16280649502536</v>
      </c>
      <c r="E320" s="65">
        <f>+Resultados!G130</f>
        <v>0.1</v>
      </c>
      <c r="F320" s="65">
        <f>+Resultados!H130</f>
        <v>43.754347244496387</v>
      </c>
    </row>
    <row r="321" spans="1:6" x14ac:dyDescent="0.25">
      <c r="A321" s="69">
        <f>+Resultados!C131+365</f>
        <v>42131</v>
      </c>
      <c r="B321" s="64">
        <f>+Resultados!D131</f>
        <v>10.403430895058936</v>
      </c>
      <c r="C321" s="65">
        <f>+Resultados!E131</f>
        <v>11.427381632949636</v>
      </c>
      <c r="D321" s="65">
        <f>+Resultados!F131</f>
        <v>233.99058544957927</v>
      </c>
      <c r="E321" s="65">
        <f>+Resultados!G131</f>
        <v>8.1</v>
      </c>
      <c r="F321" s="65">
        <f>+Resultados!H131</f>
        <v>142.31871702329624</v>
      </c>
    </row>
    <row r="322" spans="1:6" x14ac:dyDescent="0.25">
      <c r="A322" s="69">
        <f>+Resultados!C132+365</f>
        <v>42132</v>
      </c>
      <c r="B322" s="64">
        <f>+Resultados!D132</f>
        <v>10.374719002069396</v>
      </c>
      <c r="C322" s="65">
        <f>+Resultados!E132</f>
        <v>11.400729404113035</v>
      </c>
      <c r="D322" s="65">
        <f>+Resultados!F132</f>
        <v>231.856609413679</v>
      </c>
      <c r="E322" s="65">
        <f>+Resultados!G132</f>
        <v>2.6</v>
      </c>
      <c r="F322" s="65">
        <f>+Resultados!H132</f>
        <v>73.692159003840843</v>
      </c>
    </row>
    <row r="323" spans="1:6" x14ac:dyDescent="0.25">
      <c r="A323" s="69">
        <f>+Resultados!C133+365</f>
        <v>42133</v>
      </c>
      <c r="B323" s="64">
        <f>+Resultados!D133</f>
        <v>10.3464187169418</v>
      </c>
      <c r="C323" s="65">
        <f>+Resultados!E133</f>
        <v>11.374496905927831</v>
      </c>
      <c r="D323" s="65">
        <f>+Resultados!F133</f>
        <v>229.76154686914887</v>
      </c>
      <c r="E323" s="65">
        <f>+Resultados!G133</f>
        <v>5.4</v>
      </c>
      <c r="F323" s="65">
        <f>+Resultados!H133</f>
        <v>107.31147414285543</v>
      </c>
    </row>
    <row r="324" spans="1:6" x14ac:dyDescent="0.25">
      <c r="A324" s="69">
        <f>+Resultados!C134+365</f>
        <v>42134</v>
      </c>
      <c r="B324" s="64">
        <f>+Resultados!D134</f>
        <v>10.318542032243277</v>
      </c>
      <c r="C324" s="65">
        <f>+Resultados!E134</f>
        <v>11.348693523077765</v>
      </c>
      <c r="D324" s="65">
        <f>+Resultados!F134</f>
        <v>227.70604688493398</v>
      </c>
      <c r="E324" s="65">
        <f>+Resultados!G134</f>
        <v>0.1</v>
      </c>
      <c r="F324" s="65">
        <f>+Resultados!H134</f>
        <v>42.200809577365277</v>
      </c>
    </row>
    <row r="325" spans="1:6" x14ac:dyDescent="0.25">
      <c r="A325" s="69">
        <f>+Resultados!C135+365</f>
        <v>42135</v>
      </c>
      <c r="B325" s="64">
        <f>+Resultados!D135</f>
        <v>10.291101019348082</v>
      </c>
      <c r="C325" s="65">
        <f>+Resultados!E135</f>
        <v>11.323328682898634</v>
      </c>
      <c r="D325" s="65">
        <f>+Resultados!F135</f>
        <v>225.69073907270487</v>
      </c>
      <c r="E325" s="65">
        <f>+Resultados!G135</f>
        <v>8.3000000000000007</v>
      </c>
      <c r="F325" s="65">
        <f>+Resultados!H135</f>
        <v>140.73784099787059</v>
      </c>
    </row>
    <row r="326" spans="1:6" x14ac:dyDescent="0.25">
      <c r="A326" s="69">
        <f>+Resultados!C136+365</f>
        <v>42136</v>
      </c>
      <c r="B326" s="64">
        <f>+Resultados!D136</f>
        <v>10.264107816738074</v>
      </c>
      <c r="C326" s="65">
        <f>+Resultados!E136</f>
        <v>11.298411846490851</v>
      </c>
      <c r="D326" s="65">
        <f>+Resultados!F136</f>
        <v>223.71623357132117</v>
      </c>
      <c r="E326" s="65">
        <f>+Resultados!G136</f>
        <v>3</v>
      </c>
      <c r="F326" s="65">
        <f>+Resultados!H136</f>
        <v>76.232280182034543</v>
      </c>
    </row>
    <row r="327" spans="1:6" x14ac:dyDescent="0.25">
      <c r="A327" s="69">
        <f>+Resultados!C137+365</f>
        <v>42137</v>
      </c>
      <c r="B327" s="64">
        <f>+Resultados!D137</f>
        <v>10.237574617562904</v>
      </c>
      <c r="C327" s="65">
        <f>+Resultados!E137</f>
        <v>11.273952499299192</v>
      </c>
      <c r="D327" s="65">
        <f>+Resultados!F137</f>
        <v>221.78312105947603</v>
      </c>
      <c r="E327" s="65">
        <f>+Resultados!G137</f>
        <v>0.7</v>
      </c>
      <c r="F327" s="65">
        <f>+Resultados!H137</f>
        <v>48.261462817327242</v>
      </c>
    </row>
    <row r="328" spans="1:6" x14ac:dyDescent="0.25">
      <c r="A328" s="69">
        <f>+Resultados!C138+365</f>
        <v>42138</v>
      </c>
      <c r="B328" s="64">
        <f>+Resultados!D138</f>
        <v>10.211513656469796</v>
      </c>
      <c r="C328" s="65">
        <f>+Resultados!E138</f>
        <v>11.249960141171117</v>
      </c>
      <c r="D328" s="65">
        <f>+Resultados!F138</f>
        <v>219.89197279576487</v>
      </c>
      <c r="E328" s="65">
        <f>+Resultados!G138</f>
        <v>1.4</v>
      </c>
      <c r="F328" s="65">
        <f>+Resultados!H138</f>
        <v>56.16152681309417</v>
      </c>
    </row>
    <row r="329" spans="1:6" x14ac:dyDescent="0.25">
      <c r="A329" s="69">
        <f>+Resultados!C139+365</f>
        <v>42139</v>
      </c>
      <c r="B329" s="64">
        <f>+Resultados!D139</f>
        <v>10.185937195716141</v>
      </c>
      <c r="C329" s="65">
        <f>+Resultados!E139</f>
        <v>11.226444275907404</v>
      </c>
      <c r="D329" s="65">
        <f>+Resultados!F139</f>
        <v>218.0433406853391</v>
      </c>
      <c r="E329" s="65">
        <f>+Resultados!G139</f>
        <v>0.7</v>
      </c>
      <c r="F329" s="65">
        <f>+Resultados!H139</f>
        <v>47.489231105508196</v>
      </c>
    </row>
    <row r="330" spans="1:6" x14ac:dyDescent="0.25">
      <c r="A330" s="69">
        <f>+Resultados!C140+365</f>
        <v>42140</v>
      </c>
      <c r="B330" s="64">
        <f>+Resultados!D140</f>
        <v>10.1608575105817</v>
      </c>
      <c r="C330" s="65">
        <f>+Resultados!E140</f>
        <v>11.203414400321234</v>
      </c>
      <c r="D330" s="65">
        <f>+Resultados!F140</f>
        <v>216.23775737222519</v>
      </c>
      <c r="E330" s="65">
        <f>+Resultados!G140</f>
        <v>8.5</v>
      </c>
      <c r="F330" s="65">
        <f>+Resultados!H140</f>
        <v>138.41356417433738</v>
      </c>
    </row>
    <row r="331" spans="1:6" x14ac:dyDescent="0.25">
      <c r="A331" s="69">
        <f>+Resultados!C141+365</f>
        <v>42141</v>
      </c>
      <c r="B331" s="64">
        <f>+Resultados!D141</f>
        <v>10.136286874100932</v>
      </c>
      <c r="C331" s="65">
        <f>+Resultados!E141</f>
        <v>11.180879992824369</v>
      </c>
      <c r="D331" s="65">
        <f>+Resultados!F141</f>
        <v>214.47573635631488</v>
      </c>
      <c r="E331" s="65">
        <f>+Resultados!G141</f>
        <v>8.1999999999999993</v>
      </c>
      <c r="F331" s="65">
        <f>+Resultados!H141</f>
        <v>134.03363127594807</v>
      </c>
    </row>
    <row r="332" spans="1:6" x14ac:dyDescent="0.25">
      <c r="A332" s="69">
        <f>+Resultados!C142+365</f>
        <v>42142</v>
      </c>
      <c r="B332" s="64">
        <f>+Resultados!D142</f>
        <v>10.112237541139644</v>
      </c>
      <c r="C332" s="65">
        <f>+Resultados!E142</f>
        <v>11.158850501561689</v>
      </c>
      <c r="D332" s="65">
        <f>+Resultados!F142</f>
        <v>212.75777213395367</v>
      </c>
      <c r="E332" s="65">
        <f>+Resultados!G142</f>
        <v>0.8</v>
      </c>
      <c r="F332" s="65">
        <f>+Resultados!H142</f>
        <v>47.553837741665753</v>
      </c>
    </row>
    <row r="333" spans="1:6" x14ac:dyDescent="0.25">
      <c r="A333" s="69">
        <f>+Resultados!C143+365</f>
        <v>42143</v>
      </c>
      <c r="B333" s="64">
        <f>+Resultados!D143</f>
        <v>10.088721731844158</v>
      </c>
      <c r="C333" s="65">
        <f>+Resultados!E143</f>
        <v>11.13733533211774</v>
      </c>
      <c r="D333" s="65">
        <f>+Resultados!F143</f>
        <v>211.08434036098836</v>
      </c>
      <c r="E333" s="65">
        <f>+Resultados!G143</f>
        <v>7.7</v>
      </c>
      <c r="F333" s="65">
        <f>+Resultados!H143</f>
        <v>126.60325324768868</v>
      </c>
    </row>
    <row r="334" spans="1:6" x14ac:dyDescent="0.25">
      <c r="A334" s="69">
        <f>+Resultados!C144+365</f>
        <v>42144</v>
      </c>
      <c r="B334" s="64">
        <f>+Resultados!D144</f>
        <v>10.065751614495072</v>
      </c>
      <c r="C334" s="65">
        <f>+Resultados!E144</f>
        <v>11.116343834821768</v>
      </c>
      <c r="D334" s="65">
        <f>+Resultados!F144</f>
        <v>209.45589803705943</v>
      </c>
      <c r="E334" s="65">
        <f>+Resultados!G144</f>
        <v>0.7</v>
      </c>
      <c r="F334" s="65">
        <f>+Resultados!H144</f>
        <v>45.713437630570638</v>
      </c>
    </row>
    <row r="335" spans="1:6" x14ac:dyDescent="0.25">
      <c r="A335" s="69">
        <f>+Resultados!C145+365</f>
        <v>42145</v>
      </c>
      <c r="B335" s="64">
        <f>+Resultados!D145</f>
        <v>10.043339287801684</v>
      </c>
      <c r="C335" s="65">
        <f>+Resultados!E145</f>
        <v>11.095885291680137</v>
      </c>
      <c r="D335" s="65">
        <f>+Resultados!F145</f>
        <v>207.87288370986113</v>
      </c>
      <c r="E335" s="65">
        <f>+Resultados!G145</f>
        <v>8</v>
      </c>
      <c r="F335" s="65">
        <f>+Resultados!H145</f>
        <v>128.48649969044124</v>
      </c>
    </row>
    <row r="336" spans="1:6" x14ac:dyDescent="0.25">
      <c r="A336" s="69">
        <f>+Resultados!C146+365</f>
        <v>42146</v>
      </c>
      <c r="B336" s="64">
        <f>+Resultados!D146</f>
        <v>10.021496762677241</v>
      </c>
      <c r="C336" s="65">
        <f>+Resultados!E146</f>
        <v>11.075968902967615</v>
      </c>
      <c r="D336" s="65">
        <f>+Resultados!F146</f>
        <v>206.33571769803166</v>
      </c>
      <c r="E336" s="65">
        <f>+Resultados!G146</f>
        <v>8</v>
      </c>
      <c r="F336" s="65">
        <f>+Resultados!H146</f>
        <v>127.73339941465568</v>
      </c>
    </row>
    <row r="337" spans="1:6" x14ac:dyDescent="0.25">
      <c r="A337" s="69">
        <f>+Resultados!C147+365</f>
        <v>42147</v>
      </c>
      <c r="B337" s="64">
        <f>+Resultados!D147</f>
        <v>10.000235943539051</v>
      </c>
      <c r="C337" s="65">
        <f>+Resultados!E147</f>
        <v>11.05660377351168</v>
      </c>
      <c r="D337" s="65">
        <f>+Resultados!F147</f>
        <v>204.84480233127383</v>
      </c>
      <c r="E337" s="65">
        <f>+Resultados!G147</f>
        <v>0.4</v>
      </c>
      <c r="F337" s="65">
        <f>+Resultados!H147</f>
        <v>41.378543743449278</v>
      </c>
    </row>
    <row r="338" spans="1:6" x14ac:dyDescent="0.25">
      <c r="A338" s="69">
        <f>+Resultados!C148+365</f>
        <v>42148</v>
      </c>
      <c r="B338" s="64">
        <f>+Resultados!D148</f>
        <v>9.9795686091816034</v>
      </c>
      <c r="C338" s="65">
        <f>+Resultados!E148</f>
        <v>11.037798898706248</v>
      </c>
      <c r="D338" s="65">
        <f>+Resultados!F148</f>
        <v>203.4005222062552</v>
      </c>
      <c r="E338" s="65">
        <f>+Resultados!G148</f>
        <v>8.6</v>
      </c>
      <c r="F338" s="65">
        <f>+Resultados!H148</f>
        <v>133.01751067520067</v>
      </c>
    </row>
    <row r="339" spans="1:6" x14ac:dyDescent="0.25">
      <c r="A339" s="69">
        <f>+Resultados!C149+365</f>
        <v>42149</v>
      </c>
      <c r="B339" s="64">
        <f>+Resultados!D149</f>
        <v>9.9595063932746122</v>
      </c>
      <c r="C339" s="65">
        <f>+Resultados!E149</f>
        <v>11.019563150293868</v>
      </c>
      <c r="D339" s="65">
        <f>+Resultados!F149</f>
        <v>202.00324445678706</v>
      </c>
      <c r="E339" s="65">
        <f>+Resultados!G149</f>
        <v>8.3000000000000007</v>
      </c>
      <c r="F339" s="65">
        <f>+Resultados!H149</f>
        <v>128.94999300826768</v>
      </c>
    </row>
    <row r="340" spans="1:6" x14ac:dyDescent="0.25">
      <c r="A340" s="69">
        <f>+Resultados!C150+365</f>
        <v>42150</v>
      </c>
      <c r="B340" s="64">
        <f>+Resultados!D150</f>
        <v>9.9400607645417605</v>
      </c>
      <c r="C340" s="65">
        <f>+Resultados!E150</f>
        <v>11.001905261957528</v>
      </c>
      <c r="D340" s="65">
        <f>+Resultados!F150</f>
        <v>200.65331903673714</v>
      </c>
      <c r="E340" s="65">
        <f>+Resultados!G150</f>
        <v>5.4</v>
      </c>
      <c r="F340" s="65">
        <f>+Resultados!H150</f>
        <v>96.070989227289715</v>
      </c>
    </row>
    <row r="341" spans="1:6" x14ac:dyDescent="0.25">
      <c r="A341" s="69">
        <f>+Resultados!C151+365</f>
        <v>42151</v>
      </c>
      <c r="B341" s="64">
        <f>+Resultados!D151</f>
        <v>9.9212430066795019</v>
      </c>
      <c r="C341" s="65">
        <f>+Resultados!E151</f>
        <v>10.984833814765496</v>
      </c>
      <c r="D341" s="65">
        <f>+Resultados!F151</f>
        <v>199.35107901409083</v>
      </c>
      <c r="E341" s="65">
        <f>+Resultados!G151</f>
        <v>7.4</v>
      </c>
      <c r="F341" s="65">
        <f>+Resultados!H151</f>
        <v>117.66315778568065</v>
      </c>
    </row>
    <row r="342" spans="1:6" x14ac:dyDescent="0.25">
      <c r="A342" s="69">
        <f>+Resultados!C152+365</f>
        <v>42152</v>
      </c>
      <c r="B342" s="64">
        <f>+Resultados!D152</f>
        <v>9.9030641980787752</v>
      </c>
      <c r="C342" s="65">
        <f>+Resultados!E152</f>
        <v>10.968357222514641</v>
      </c>
      <c r="D342" s="65">
        <f>+Resultados!F152</f>
        <v>198.09684087454281</v>
      </c>
      <c r="E342" s="65">
        <f>+Resultados!G152</f>
        <v>7.8</v>
      </c>
      <c r="F342" s="65">
        <f>+Resultados!H152</f>
        <v>121.47283458550739</v>
      </c>
    </row>
    <row r="343" spans="1:6" x14ac:dyDescent="0.25">
      <c r="A343" s="69">
        <f>+Resultados!C153+365</f>
        <v>42153</v>
      </c>
      <c r="B343" s="64">
        <f>+Resultados!D153</f>
        <v>9.8855351914157019</v>
      </c>
      <c r="C343" s="65">
        <f>+Resultados!E153</f>
        <v>10.952483717019508</v>
      </c>
      <c r="D343" s="65">
        <f>+Resultados!F153</f>
        <v>196.89090483297494</v>
      </c>
      <c r="E343" s="65">
        <f>+Resultados!G153</f>
        <v>0.3</v>
      </c>
      <c r="F343" s="65">
        <f>+Resultados!H153</f>
        <v>38.72667956077602</v>
      </c>
    </row>
    <row r="344" spans="1:6" x14ac:dyDescent="0.25">
      <c r="A344" s="69">
        <f>+Resultados!C154+365</f>
        <v>42154</v>
      </c>
      <c r="B344" s="64">
        <f>+Resultados!D154</f>
        <v>9.8686665931803113</v>
      </c>
      <c r="C344" s="65">
        <f>+Resultados!E154</f>
        <v>10.937221333396151</v>
      </c>
      <c r="D344" s="65">
        <f>+Resultados!F154</f>
        <v>195.73355515115034</v>
      </c>
      <c r="E344" s="65">
        <f>+Resultados!G154</f>
        <v>8.1</v>
      </c>
      <c r="F344" s="65">
        <f>+Resultados!H154</f>
        <v>123.59179754643405</v>
      </c>
    </row>
    <row r="345" spans="1:6" x14ac:dyDescent="0.25">
      <c r="A345" s="69">
        <f>+Resultados!C155+365</f>
        <v>42155</v>
      </c>
      <c r="B345" s="64">
        <f>+Resultados!D155</f>
        <v>9.852468743215077</v>
      </c>
      <c r="C345" s="65">
        <f>+Resultados!E155</f>
        <v>10.922577895391186</v>
      </c>
      <c r="D345" s="65">
        <f>+Resultados!F155</f>
        <v>194.62506045994266</v>
      </c>
      <c r="E345" s="65">
        <f>+Resultados!G155</f>
        <v>0.8</v>
      </c>
      <c r="F345" s="65">
        <f>+Resultados!H155</f>
        <v>43.724243770686179</v>
      </c>
    </row>
    <row r="346" spans="1:6" x14ac:dyDescent="0.25">
      <c r="A346" s="69">
        <f>+Resultados!C156+365</f>
        <v>42156</v>
      </c>
      <c r="B346" s="64">
        <f>+Resultados!D156</f>
        <v>9.8369516943373512</v>
      </c>
      <c r="C346" s="65">
        <f>+Resultados!E156</f>
        <v>10.908561000807744</v>
      </c>
      <c r="D346" s="65">
        <f>+Resultados!F156</f>
        <v>193.56567408440907</v>
      </c>
      <c r="E346" s="65">
        <f>+Resultados!G156</f>
        <v>0</v>
      </c>
      <c r="F346" s="65">
        <f>+Resultados!H156</f>
        <v>34.841821335193629</v>
      </c>
    </row>
    <row r="347" spans="1:6" x14ac:dyDescent="0.25">
      <c r="A347" s="69">
        <f>+Resultados!C157+365</f>
        <v>42157</v>
      </c>
      <c r="B347" s="64">
        <f>+Resultados!D157</f>
        <v>9.8221251921218098</v>
      </c>
      <c r="C347" s="65">
        <f>+Resultados!E157</f>
        <v>10.895178007081078</v>
      </c>
      <c r="D347" s="65">
        <f>+Resultados!F157</f>
        <v>192.55563437001342</v>
      </c>
      <c r="E347" s="65">
        <f>+Resultados!G157</f>
        <v>5.2</v>
      </c>
      <c r="F347" s="65">
        <f>+Resultados!H157</f>
        <v>90.728238071587569</v>
      </c>
    </row>
    <row r="348" spans="1:6" x14ac:dyDescent="0.25">
      <c r="A348" s="69">
        <f>+Resultados!C158+365</f>
        <v>42158</v>
      </c>
      <c r="B348" s="64">
        <f>+Resultados!D158</f>
        <v>9.8079986549206968</v>
      </c>
      <c r="C348" s="65">
        <f>+Resultados!E158</f>
        <v>10.882436017057245</v>
      </c>
      <c r="D348" s="65">
        <f>+Resultados!F158</f>
        <v>191.59516500831108</v>
      </c>
      <c r="E348" s="65">
        <f>+Resultados!G158</f>
        <v>0.2</v>
      </c>
      <c r="F348" s="65">
        <f>+Resultados!H158</f>
        <v>36.635933845177298</v>
      </c>
    </row>
    <row r="349" spans="1:6" x14ac:dyDescent="0.25">
      <c r="A349" s="69">
        <f>+Resultados!C159+365</f>
        <v>42159</v>
      </c>
      <c r="B349" s="64">
        <f>+Resultados!D159</f>
        <v>9.7945811542006762</v>
      </c>
      <c r="C349" s="65">
        <f>+Resultados!E159</f>
        <v>10.870341865028781</v>
      </c>
      <c r="D349" s="65">
        <f>+Resultados!F159</f>
        <v>190.6844753604226</v>
      </c>
      <c r="E349" s="65">
        <f>+Resultados!G159</f>
        <v>0.6</v>
      </c>
      <c r="F349" s="65">
        <f>+Resultados!H159</f>
        <v>40.747765827154552</v>
      </c>
    </row>
    <row r="350" spans="1:6" x14ac:dyDescent="0.25">
      <c r="A350" s="69">
        <f>+Resultados!C160+365</f>
        <v>42160</v>
      </c>
      <c r="B350" s="64">
        <f>+Resultados!D160</f>
        <v>9.781881395276077</v>
      </c>
      <c r="C350" s="65">
        <f>+Resultados!E160</f>
        <v>10.858902103081478</v>
      </c>
      <c r="D350" s="65">
        <f>+Resultados!F160</f>
        <v>189.82376077663736</v>
      </c>
      <c r="E350" s="65">
        <f>+Resultados!G160</f>
        <v>7.4</v>
      </c>
      <c r="F350" s="65">
        <f>+Resultados!H160</f>
        <v>113.14926997596199</v>
      </c>
    </row>
    <row r="351" spans="1:6" x14ac:dyDescent="0.25">
      <c r="A351" s="69">
        <f>+Resultados!C161+365</f>
        <v>42161</v>
      </c>
      <c r="B351" s="64">
        <f>+Resultados!D161</f>
        <v>9.769907698518276</v>
      </c>
      <c r="C351" s="65">
        <f>+Resultados!E161</f>
        <v>10.848122987806168</v>
      </c>
      <c r="D351" s="65">
        <f>+Resultados!F161</f>
        <v>189.01320291052181</v>
      </c>
      <c r="E351" s="65">
        <f>+Resultados!G161</f>
        <v>0</v>
      </c>
      <c r="F351" s="65">
        <f>+Resultados!H161</f>
        <v>34.022376523893925</v>
      </c>
    </row>
    <row r="352" spans="1:6" x14ac:dyDescent="0.25">
      <c r="A352" s="69">
        <f>+Resultados!C162+365</f>
        <v>42162</v>
      </c>
      <c r="B352" s="64">
        <f>+Resultados!D162</f>
        <v>9.7586679811210058</v>
      </c>
      <c r="C352" s="65">
        <f>+Resultados!E162</f>
        <v>10.838010467429047</v>
      </c>
      <c r="D352" s="65">
        <f>+Resultados!F162</f>
        <v>188.25297002593672</v>
      </c>
      <c r="E352" s="65">
        <f>+Resultados!G162</f>
        <v>6.9</v>
      </c>
      <c r="F352" s="65">
        <f>+Resultados!H162</f>
        <v>107.09429861124592</v>
      </c>
    </row>
    <row r="353" spans="1:6" x14ac:dyDescent="0.25">
      <c r="A353" s="69">
        <f>+Resultados!C163+365</f>
        <v>42163</v>
      </c>
      <c r="B353" s="64">
        <f>+Resultados!D163</f>
        <v>9.7481697395004048</v>
      </c>
      <c r="C353" s="65">
        <f>+Resultados!E163</f>
        <v>10.828570169413254</v>
      </c>
      <c r="D353" s="65">
        <f>+Resultados!F163</f>
        <v>187.54321729541289</v>
      </c>
      <c r="E353" s="65">
        <f>+Resultados!G163</f>
        <v>2.2999999999999998</v>
      </c>
      <c r="F353" s="65">
        <f>+Resultados!H163</f>
        <v>58.094877893612257</v>
      </c>
    </row>
    <row r="354" spans="1:6" x14ac:dyDescent="0.25">
      <c r="A354" s="69">
        <f>+Resultados!C164+365</f>
        <v>42164</v>
      </c>
      <c r="B354" s="64">
        <f>+Resultados!D164</f>
        <v>9.7384200324074648</v>
      </c>
      <c r="C354" s="65">
        <f>+Resultados!E164</f>
        <v>10.8198073885833</v>
      </c>
      <c r="D354" s="65">
        <f>+Resultados!F164</f>
        <v>186.88408708838276</v>
      </c>
      <c r="E354" s="65">
        <f>+Resultados!G164</f>
        <v>2.2999999999999998</v>
      </c>
      <c r="F354" s="65">
        <f>+Resultados!H164</f>
        <v>57.914980153769328</v>
      </c>
    </row>
    <row r="355" spans="1:6" x14ac:dyDescent="0.25">
      <c r="A355" s="69">
        <f>+Resultados!C165+365</f>
        <v>42165</v>
      </c>
      <c r="B355" s="64">
        <f>+Resultados!D165</f>
        <v>9.7294254648286671</v>
      </c>
      <c r="C355" s="65">
        <f>+Resultados!E165</f>
        <v>10.811727075822619</v>
      </c>
      <c r="D355" s="65">
        <f>+Resultados!F165</f>
        <v>186.27570924782233</v>
      </c>
      <c r="E355" s="65">
        <f>+Resultados!G165</f>
        <v>1.1000000000000001</v>
      </c>
      <c r="F355" s="65">
        <f>+Resultados!H165</f>
        <v>45.112716974693718</v>
      </c>
    </row>
    <row r="356" spans="1:6" x14ac:dyDescent="0.25">
      <c r="A356" s="69">
        <f>+Resultados!C166+365</f>
        <v>42166</v>
      </c>
      <c r="B356" s="64">
        <f>+Resultados!D166</f>
        <v>9.7211921727482711</v>
      </c>
      <c r="C356" s="65">
        <f>+Resultados!E166</f>
        <v>10.8043338273926</v>
      </c>
      <c r="D356" s="65">
        <f>+Resultados!F166</f>
        <v>185.71820135392193</v>
      </c>
      <c r="E356" s="65">
        <f>+Resultados!G166</f>
        <v>4.9000000000000004</v>
      </c>
      <c r="F356" s="65">
        <f>+Resultados!H166</f>
        <v>84.915816552199885</v>
      </c>
    </row>
    <row r="357" spans="1:6" x14ac:dyDescent="0.25">
      <c r="A357" s="69">
        <f>+Resultados!C167+365</f>
        <v>42167</v>
      </c>
      <c r="B357" s="64">
        <f>+Resultados!D167</f>
        <v>9.7137258088427867</v>
      </c>
      <c r="C357" s="65">
        <f>+Resultados!E167</f>
        <v>10.797631874919555</v>
      </c>
      <c r="D357" s="65">
        <f>+Resultados!F167</f>
        <v>185.21166897347493</v>
      </c>
      <c r="E357" s="65">
        <f>+Resultados!G167</f>
        <v>8.1</v>
      </c>
      <c r="F357" s="65">
        <f>+Resultados!H167</f>
        <v>118.28161246347513</v>
      </c>
    </row>
    <row r="358" spans="1:6" x14ac:dyDescent="0.25">
      <c r="A358" s="69">
        <f>+Resultados!C168+365</f>
        <v>42168</v>
      </c>
      <c r="B358" s="64">
        <f>+Resultados!D168</f>
        <v>9.7070315291748805</v>
      </c>
      <c r="C358" s="65">
        <f>+Resultados!E168</f>
        <v>10.791625076093577</v>
      </c>
      <c r="D358" s="65">
        <f>+Resultados!F168</f>
        <v>184.75620589374952</v>
      </c>
      <c r="E358" s="65">
        <f>+Resultados!G168</f>
        <v>0.2</v>
      </c>
      <c r="F358" s="65">
        <f>+Resultados!H168</f>
        <v>35.349772838877726</v>
      </c>
    </row>
    <row r="359" spans="1:6" x14ac:dyDescent="0.25">
      <c r="A359" s="69">
        <f>+Resultados!C169+365</f>
        <v>42169</v>
      </c>
      <c r="B359" s="64">
        <f>+Resultados!D169</f>
        <v>9.7011139809498843</v>
      </c>
      <c r="C359" s="65">
        <f>+Resultados!E169</f>
        <v>10.786316906120627</v>
      </c>
      <c r="D359" s="65">
        <f>+Resultados!F169</f>
        <v>184.35189433969578</v>
      </c>
      <c r="E359" s="65">
        <f>+Resultados!G169</f>
        <v>6.7</v>
      </c>
      <c r="F359" s="65">
        <f>+Resultados!H169</f>
        <v>103.21001337936625</v>
      </c>
    </row>
    <row r="360" spans="1:6" x14ac:dyDescent="0.25">
      <c r="A360" s="69">
        <f>+Resultados!C170+365</f>
        <v>42170</v>
      </c>
      <c r="B360" s="64">
        <f>+Resultados!D170</f>
        <v>9.6959772913938718</v>
      </c>
      <c r="C360" s="65">
        <f>+Resultados!E170</f>
        <v>10.781710449966132</v>
      </c>
      <c r="D360" s="65">
        <f>+Resultados!F170</f>
        <v>183.99880517342402</v>
      </c>
      <c r="E360" s="65">
        <f>+Resultados!G170</f>
        <v>0</v>
      </c>
      <c r="F360" s="65">
        <f>+Resultados!H170</f>
        <v>33.119784931216323</v>
      </c>
    </row>
    <row r="361" spans="1:6" x14ac:dyDescent="0.25">
      <c r="A361" s="69">
        <f>+Resultados!C171+365</f>
        <v>42171</v>
      </c>
      <c r="B361" s="64">
        <f>+Resultados!D171</f>
        <v>9.6916250578072667</v>
      </c>
      <c r="C361" s="65">
        <f>+Resultados!E171</f>
        <v>10.777808395425239</v>
      </c>
      <c r="D361" s="65">
        <f>+Resultados!F171</f>
        <v>183.69699807499265</v>
      </c>
      <c r="E361" s="65">
        <f>+Resultados!G171</f>
        <v>0</v>
      </c>
      <c r="F361" s="65">
        <f>+Resultados!H171</f>
        <v>33.065459653498678</v>
      </c>
    </row>
    <row r="362" spans="1:6" x14ac:dyDescent="0.25">
      <c r="A362" s="69">
        <f>+Resultados!C172+365</f>
        <v>42172</v>
      </c>
      <c r="B362" s="64">
        <f>+Resultados!D172</f>
        <v>9.6880603388427478</v>
      </c>
      <c r="C362" s="65">
        <f>+Resultados!E172</f>
        <v>10.77461302705129</v>
      </c>
      <c r="D362" s="65">
        <f>+Resultados!F172</f>
        <v>183.44652170363733</v>
      </c>
      <c r="E362" s="65">
        <f>+Resultados!G172</f>
        <v>0.3</v>
      </c>
      <c r="F362" s="65">
        <f>+Resultados!H172</f>
        <v>36.144701689765512</v>
      </c>
    </row>
    <row r="363" spans="1:6" x14ac:dyDescent="0.25">
      <c r="A363" s="69">
        <f>+Resultados!C173+365</f>
        <v>42173</v>
      </c>
      <c r="B363" s="64">
        <f>+Resultados!D173</f>
        <v>9.6852856470505539</v>
      </c>
      <c r="C363" s="65">
        <f>+Resultados!E173</f>
        <v>10.772126220970348</v>
      </c>
      <c r="D363" s="65">
        <f>+Resultados!F173</f>
        <v>183.24741383868155</v>
      </c>
      <c r="E363" s="65">
        <f>+Resultados!G173</f>
        <v>1.3</v>
      </c>
      <c r="F363" s="65">
        <f>+Resultados!H173</f>
        <v>46.51246806662931</v>
      </c>
    </row>
    <row r="364" spans="1:6" x14ac:dyDescent="0.25">
      <c r="A364" s="69">
        <f>+Resultados!C174+365</f>
        <v>42174</v>
      </c>
      <c r="B364" s="64">
        <f>+Resultados!D174</f>
        <v>9.6833029427282202</v>
      </c>
      <c r="C364" s="65">
        <f>+Resultados!E174</f>
        <v>10.770349440605797</v>
      </c>
      <c r="D364" s="65">
        <f>+Resultados!F174</f>
        <v>183.0997014994775</v>
      </c>
      <c r="E364" s="65">
        <f>+Resultados!G174</f>
        <v>0.3</v>
      </c>
      <c r="F364" s="65">
        <f>+Resultados!H174</f>
        <v>36.07789934026831</v>
      </c>
    </row>
    <row r="365" spans="1:6" x14ac:dyDescent="0.25">
      <c r="A365" s="69">
        <f>+Resultados!C175+365</f>
        <v>42175</v>
      </c>
      <c r="B365" s="64">
        <f>+Resultados!D175</f>
        <v>9.6821136291055243</v>
      </c>
      <c r="C365" s="65">
        <f>+Resultados!E175</f>
        <v>10.769283733332722</v>
      </c>
      <c r="D365" s="65">
        <f>+Resultados!F175</f>
        <v>183.0034010438367</v>
      </c>
      <c r="E365" s="65">
        <f>+Resultados!G175</f>
        <v>7.6</v>
      </c>
      <c r="F365" s="65">
        <f>+Resultados!H175</f>
        <v>111.9475569177788</v>
      </c>
    </row>
    <row r="366" spans="1:6" x14ac:dyDescent="0.25">
      <c r="A366" s="69">
        <f>+Resultados!C176+365</f>
        <v>42176</v>
      </c>
      <c r="B366" s="64">
        <f>+Resultados!D176</f>
        <v>9.6817185488888242</v>
      </c>
      <c r="C366" s="65">
        <f>+Resultados!E176</f>
        <v>10.768929728077767</v>
      </c>
      <c r="D366" s="65">
        <f>+Resultados!F176</f>
        <v>182.95851824452518</v>
      </c>
      <c r="E366" s="65">
        <f>+Resultados!G176</f>
        <v>5.0999999999999996</v>
      </c>
      <c r="F366" s="65">
        <f>+Resultados!H176</f>
        <v>85.939511444394256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3</vt:i4>
      </vt:variant>
    </vt:vector>
  </HeadingPairs>
  <TitlesOfParts>
    <vt:vector size="10" baseType="lpstr">
      <vt:lpstr>Título</vt:lpstr>
      <vt:lpstr>Datos</vt:lpstr>
      <vt:lpstr>Cálculos</vt:lpstr>
      <vt:lpstr>Resultados</vt:lpstr>
      <vt:lpstr>Altura del Sol</vt:lpstr>
      <vt:lpstr>Hoja3</vt:lpstr>
      <vt:lpstr>Hoja1</vt:lpstr>
      <vt:lpstr>Gráfico HA y F</vt:lpstr>
      <vt:lpstr>Gráfico RA</vt:lpstr>
      <vt:lpstr>Gráfico altura Sol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Elena Fernández Long</dc:creator>
  <cp:lastModifiedBy>María Elena Fernández Long</cp:lastModifiedBy>
  <dcterms:created xsi:type="dcterms:W3CDTF">2013-07-04T19:48:27Z</dcterms:created>
  <dcterms:modified xsi:type="dcterms:W3CDTF">2023-05-16T13:30:38Z</dcterms:modified>
</cp:coreProperties>
</file>